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5480" windowHeight="9585" tabRatio="921" activeTab="2"/>
  </bookViews>
  <sheets>
    <sheet name="Титул" sheetId="1" r:id="rId1"/>
    <sheet name="УТП" sheetId="2" r:id="rId2"/>
    <sheet name="О. Расписание" sheetId="3" r:id="rId3"/>
    <sheet name="Ведомость учета работы" sheetId="4" r:id="rId4"/>
    <sheet name="Отчетная справка нагрузка" sheetId="5" r:id="rId5"/>
    <sheet name="Консультации" sheetId="6" r:id="rId6"/>
    <sheet name="выдача документов" sheetId="7" r:id="rId7"/>
    <sheet name="Список на зачисление" sheetId="8" r:id="rId8"/>
    <sheet name="Отчетная справка оплата" sheetId="9" r:id="rId9"/>
    <sheet name="Отчетная справка оплата (2)" sheetId="10" r:id="rId10"/>
    <sheet name="Охрана труда и ТБ" sheetId="11" r:id="rId11"/>
    <sheet name="Ведомость посещаемости" sheetId="12" r:id="rId12"/>
    <sheet name="Д. Ведомость консульт очн|серв " sheetId="13" r:id="rId13"/>
    <sheet name="Д. Ведомость к.р. тесты" sheetId="14" r:id="rId14"/>
    <sheet name="О. Ведомость груп консульт" sheetId="15" r:id="rId15"/>
    <sheet name="Ведомость ИА" sheetId="16" r:id="rId16"/>
  </sheets>
  <definedNames>
    <definedName name="_xlnm.Print_Titles" localSheetId="3">'Ведомость учета работы'!$11:$11</definedName>
    <definedName name="_xlnm.Print_Titles" localSheetId="2">'О. Расписание'!$12:$12</definedName>
    <definedName name="_xlnm.Print_Titles" localSheetId="4">'Отчетная справка нагрузка'!$33:$35</definedName>
    <definedName name="_xlnm.Print_Titles" localSheetId="1">'УТП'!$41:$41</definedName>
    <definedName name="_xlnm.Print_Area" localSheetId="6">'выдача документов'!$A$1:$G$35</definedName>
    <definedName name="_xlnm.Print_Area" localSheetId="5">'Консультации'!$A$1:$G$35</definedName>
    <definedName name="_xlnm.Print_Area" localSheetId="2">'О. Расписание'!$A$1:$F$34</definedName>
    <definedName name="_xlnm.Print_Area" localSheetId="10">'Охрана труда и ТБ'!$A$1:$G$44</definedName>
    <definedName name="_xlnm.Print_Area" localSheetId="7">'Список на зачисление'!$A$1:$H$38</definedName>
  </definedNames>
  <calcPr fullCalcOnLoad="1"/>
</workbook>
</file>

<file path=xl/sharedStrings.xml><?xml version="1.0" encoding="utf-8"?>
<sst xmlns="http://schemas.openxmlformats.org/spreadsheetml/2006/main" count="757" uniqueCount="355">
  <si>
    <t>№</t>
  </si>
  <si>
    <t>Содержание (темы) занятий</t>
  </si>
  <si>
    <t>л</t>
  </si>
  <si>
    <t>п</t>
  </si>
  <si>
    <t>с</t>
  </si>
  <si>
    <t>к</t>
  </si>
  <si>
    <t>р</t>
  </si>
  <si>
    <t>з</t>
  </si>
  <si>
    <t>др.</t>
  </si>
  <si>
    <t>Всего часов</t>
  </si>
  <si>
    <t>Фамилия И.О.,должность, ученая степень, звание преподавателя</t>
  </si>
  <si>
    <t>Диалоговый блок</t>
  </si>
  <si>
    <t>Блок контроля</t>
  </si>
  <si>
    <t>Итого по Д/М</t>
  </si>
  <si>
    <t>Кол-во подгрупп</t>
  </si>
  <si>
    <t>1.1.</t>
  </si>
  <si>
    <t>1.1.1.</t>
  </si>
  <si>
    <t>1.1.2.</t>
  </si>
  <si>
    <t>1.1.3.</t>
  </si>
  <si>
    <t>1.1.4.</t>
  </si>
  <si>
    <t>2.</t>
  </si>
  <si>
    <t>1.</t>
  </si>
  <si>
    <t>Кол-во чел в группе</t>
  </si>
  <si>
    <t>2.1.</t>
  </si>
  <si>
    <t>2.1.1.</t>
  </si>
  <si>
    <t>2.1.2.</t>
  </si>
  <si>
    <t>2.2.</t>
  </si>
  <si>
    <t>2.3.</t>
  </si>
  <si>
    <t>3.</t>
  </si>
  <si>
    <t>3.1.</t>
  </si>
  <si>
    <t>3.2.</t>
  </si>
  <si>
    <t>4.</t>
  </si>
  <si>
    <t>3.2.1.</t>
  </si>
  <si>
    <t>4.1.</t>
  </si>
  <si>
    <t>Итого по О/М</t>
  </si>
  <si>
    <t>Итого Д/О</t>
  </si>
  <si>
    <t>Всего по курсу</t>
  </si>
  <si>
    <t>Сроки проведения:</t>
  </si>
  <si>
    <t>Дистанционное обучение</t>
  </si>
  <si>
    <t>Очное обучение</t>
  </si>
  <si>
    <t>-</t>
  </si>
  <si>
    <t>Всего на 1  слуш.</t>
  </si>
  <si>
    <t xml:space="preserve"> Количество слушателей  </t>
  </si>
  <si>
    <t>Количество учебных дней</t>
  </si>
  <si>
    <t xml:space="preserve">Количество часов на 1 слушателя </t>
  </si>
  <si>
    <t xml:space="preserve">Всего часов </t>
  </si>
  <si>
    <t xml:space="preserve">Из них: на оплату </t>
  </si>
  <si>
    <t>в нагрузку</t>
  </si>
  <si>
    <t>Цели обучения:</t>
  </si>
  <si>
    <t>ГАОУ ДПО «Институт развития образования Республики Татарстан»</t>
  </si>
  <si>
    <t xml:space="preserve">Обсуждено и утверждено </t>
  </si>
  <si>
    <t xml:space="preserve">Учебно-тематический план </t>
  </si>
  <si>
    <t xml:space="preserve"> </t>
  </si>
  <si>
    <t>(при наличии дистанционного модуля)</t>
  </si>
  <si>
    <t>на заседании</t>
  </si>
  <si>
    <t>протокол</t>
  </si>
  <si>
    <t>от</t>
  </si>
  <si>
    <t xml:space="preserve">дистанционный модуль </t>
  </si>
  <si>
    <t>по</t>
  </si>
  <si>
    <t>очное обучение</t>
  </si>
  <si>
    <t>Куратор курсов:</t>
  </si>
  <si>
    <t>Разработчик дистанционного модуля:</t>
  </si>
  <si>
    <t>Проект УТП поступил</t>
  </si>
  <si>
    <t xml:space="preserve">   дата</t>
  </si>
  <si>
    <t>подпись</t>
  </si>
  <si>
    <t>в учебно-методический и  информационно-аналитический отдел</t>
  </si>
  <si>
    <t>Утверждаю</t>
  </si>
  <si>
    <t>Ректор ГАОУ ДПО ИРО РТ</t>
  </si>
  <si>
    <t>Руководитель структурного подразделения/кафедры:</t>
  </si>
  <si>
    <t>Проректор по учебно-методической работе:</t>
  </si>
  <si>
    <t>Л.Ф. Салихова</t>
  </si>
  <si>
    <t>Норматив</t>
  </si>
  <si>
    <t>Очные консультации</t>
  </si>
  <si>
    <t>Итоговая аттестация</t>
  </si>
  <si>
    <t>Структурное подразделение</t>
  </si>
  <si>
    <t>Учебно-тематический план</t>
  </si>
  <si>
    <t>Должность</t>
  </si>
  <si>
    <t>Место работы</t>
  </si>
  <si>
    <t>Тест 1</t>
  </si>
  <si>
    <t>Тест 2</t>
  </si>
  <si>
    <t>Тест 3</t>
  </si>
  <si>
    <t>Тесты ( кол-во баллов)</t>
  </si>
  <si>
    <t>К/р (зачет, не зачет)</t>
  </si>
  <si>
    <t>Дата</t>
  </si>
  <si>
    <t>Тема</t>
  </si>
  <si>
    <t>Время</t>
  </si>
  <si>
    <t>Личная подпись слушателя</t>
  </si>
  <si>
    <t>СПИСОК</t>
  </si>
  <si>
    <t xml:space="preserve">Всего </t>
  </si>
  <si>
    <t>Последняя фамилия</t>
  </si>
  <si>
    <t>Куратор курсов</t>
  </si>
  <si>
    <t>ФИО куратора</t>
  </si>
  <si>
    <t>ВЕДОМОСТЬ</t>
  </si>
  <si>
    <t>учета проведения консультаций по дистанционному модулю</t>
  </si>
  <si>
    <t>Тематика очных консультаций</t>
  </si>
  <si>
    <t>Тематика консультаций on-line</t>
  </si>
  <si>
    <t>Время консультаций on-line</t>
  </si>
  <si>
    <t xml:space="preserve">Время очных консультаций </t>
  </si>
  <si>
    <t>учета результатов контроля на дистанционном модуле</t>
  </si>
  <si>
    <t>учета проведения групповых консультаций</t>
  </si>
  <si>
    <t>1 группа</t>
  </si>
  <si>
    <t>Фамилиия</t>
  </si>
  <si>
    <t>Тема консультации</t>
  </si>
  <si>
    <t>2 группа</t>
  </si>
  <si>
    <t>3 группа</t>
  </si>
  <si>
    <t>Время выполнения</t>
  </si>
  <si>
    <t>Лекции</t>
  </si>
  <si>
    <t>Практические</t>
  </si>
  <si>
    <t xml:space="preserve">Итого часов: </t>
  </si>
  <si>
    <t>Баллы/отметка о зачете</t>
  </si>
  <si>
    <t>Баллы/отметка об экзамене</t>
  </si>
  <si>
    <t>Баллы/отметка за итоговую аттестацию</t>
  </si>
  <si>
    <t>Итоговая аттестация в форме:</t>
  </si>
  <si>
    <t>зачет</t>
  </si>
  <si>
    <t>экзамен</t>
  </si>
  <si>
    <t>нужное подчеркнуть</t>
  </si>
  <si>
    <t>защита проектных/дипломных работ</t>
  </si>
  <si>
    <t>Дата проведения ИА</t>
  </si>
  <si>
    <t>Ф.И.О. экзаменатора/члена ИАК</t>
  </si>
  <si>
    <t>Подпись экзаменатора/члена ИАК</t>
  </si>
  <si>
    <t>"Утверждаю"</t>
  </si>
  <si>
    <t>ОТЧЕТНАЯ СПРАВКА</t>
  </si>
  <si>
    <t>Прочие виды</t>
  </si>
  <si>
    <t>Длительность</t>
  </si>
  <si>
    <t>учебных дней</t>
  </si>
  <si>
    <t>из них:</t>
  </si>
  <si>
    <t>час.</t>
  </si>
  <si>
    <t>Практических</t>
  </si>
  <si>
    <t>Кол-во часов:</t>
  </si>
  <si>
    <t xml:space="preserve">на оплату образовательной деятельности в рамках реализации </t>
  </si>
  <si>
    <t>Разработка содержания</t>
  </si>
  <si>
    <t>Внеаудиторная часть</t>
  </si>
  <si>
    <t>Кураторство</t>
  </si>
  <si>
    <t>Итого часов:</t>
  </si>
  <si>
    <t xml:space="preserve">о ведении образовательной деятельности в рамках реализации </t>
  </si>
  <si>
    <t>Количество часов</t>
  </si>
  <si>
    <t>Аудиторная часть</t>
  </si>
  <si>
    <t>Другие виды работ</t>
  </si>
  <si>
    <t>Кол-во условных страниц</t>
  </si>
  <si>
    <t>Наименование подразделения, в которое направляется инструктируемый</t>
  </si>
  <si>
    <t>Подпись</t>
  </si>
  <si>
    <t>Инструктирующего</t>
  </si>
  <si>
    <t>Инструктируемого</t>
  </si>
  <si>
    <t>ПО БЕЗОПАСНОСТИ И ОХРАНЕ ТРУДА</t>
  </si>
  <si>
    <t>РЕГИСТРАЦИИ ВВОДНОГО ИНСТРУКТАЖА</t>
  </si>
  <si>
    <t>Фамилия инструктируемого</t>
  </si>
  <si>
    <t>Куратор:</t>
  </si>
  <si>
    <t>Дата проведения инструктажа</t>
  </si>
  <si>
    <t>Тема итоговой (проектной) работы</t>
  </si>
  <si>
    <t>Начальник учебно-методического и информационно-аналитического отдела</t>
  </si>
  <si>
    <t>Проректор по учебно-методической работе</t>
  </si>
  <si>
    <t>Л.А. Лисенкова</t>
  </si>
  <si>
    <t>Консультации</t>
  </si>
  <si>
    <t>Руководство стажировкой слушателей</t>
  </si>
  <si>
    <t xml:space="preserve"> дополнительной профессиональной программы повышения квалификации</t>
  </si>
  <si>
    <t>Ответственный за проведение инструктажа:</t>
  </si>
  <si>
    <t>посещаемости занятий по</t>
  </si>
  <si>
    <t>График занятий (расписание)</t>
  </si>
  <si>
    <t>по реализации  дополнительной профессиональной программы повышения квалификации</t>
  </si>
  <si>
    <t>итоговой аттестации обучающихся</t>
  </si>
  <si>
    <t>Количество слушателей</t>
  </si>
  <si>
    <t>Главный бухгалтер</t>
  </si>
  <si>
    <t>Учебно-методическая деятельность</t>
  </si>
  <si>
    <t>Организационно-методическая деятельность</t>
  </si>
  <si>
    <t>Кураторство дистанционного обучения</t>
  </si>
  <si>
    <t>Кураторство очного обучения</t>
  </si>
  <si>
    <t>Учебная деятельность</t>
  </si>
  <si>
    <t>1.1.5.</t>
  </si>
  <si>
    <t>1.1.6.</t>
  </si>
  <si>
    <t>Система оценивания предметных, метапредметных, личностных результатов обучения</t>
  </si>
  <si>
    <t>(с частичным отрывом от работы)</t>
  </si>
  <si>
    <t>кафедра современных образовательных технологий</t>
  </si>
  <si>
    <t>9.00-12.10</t>
  </si>
  <si>
    <t xml:space="preserve"> учителей информатики по теме:</t>
  </si>
  <si>
    <t>Рябова А.А.</t>
  </si>
  <si>
    <t>совершенствование методологической, предметно-когнитивной, методической компетенций  обучающихся в  области  развития современного образования, информационно-образовательной среды в условиях введения ФГОС ООО</t>
  </si>
  <si>
    <t>Совершенствование методической подготовки учителей информатики в свете требований ФГОС общего образования</t>
  </si>
  <si>
    <t>Современные образовательные технологии как средство повышения профессиональной компетенции учителя информатики</t>
  </si>
  <si>
    <t xml:space="preserve">Проектирование учителем информатики дидактических материалов обеспечивающих достижения новых образовательных результатов. Использование информационных технологий для создания методических и дидактических материалов  </t>
  </si>
  <si>
    <t>Теория и практика создания информационно-образовательной среды. Электронный портфолио как средство поддержки интерактивного взаимодействия в информационно-образовательной среде.</t>
  </si>
  <si>
    <t>Стажировка</t>
  </si>
  <si>
    <t>Проектная деятельность учителя и обучающегося  в  рамках реализации ФГОС по информатике.  Алгоритм создания проектной работы</t>
  </si>
  <si>
    <t>А.А. Рябова</t>
  </si>
  <si>
    <t>ЕГЭ как независимая система оценки качества знаний по информатике: анализ, перспективы. Решение задач ЕГЭ по темам "Программирование" , "Алгебра логики"</t>
  </si>
  <si>
    <t>Групповые консультации группа 2 "Современные образовательные технологии"</t>
  </si>
  <si>
    <t>Групповые консультации группа 3 "Олимпиадная информатика"</t>
  </si>
  <si>
    <t>А.А.Рябова</t>
  </si>
  <si>
    <t>бюджет</t>
  </si>
  <si>
    <t>учитель информатики</t>
  </si>
  <si>
    <t>Организация внеурочной деятельности по информатике. Проектная деятельность и проекты в области формирования профессиональной компетентности учителя информатики</t>
  </si>
  <si>
    <t>в лабораторию дистанционного обучения</t>
  </si>
  <si>
    <t>"_____"_________________2016г.</t>
  </si>
  <si>
    <t>Государственная политика РФ и РТ в области образования: цели, принципы, механизм реализации</t>
  </si>
  <si>
    <t>Правовая и финансовая грамотность работников образования</t>
  </si>
  <si>
    <t>Обеспечение безопасности жизнедеятельности в рамках осуществления образовательного процесса. Профилактика и предупреждение дорожно-транспортного травматизма обучающихся ОО</t>
  </si>
  <si>
    <t>Нормативно-правовое и организационно-методическое обеспечение антиэкстремистского и антитеррористического воспитания (реализация стратегических направлений системы образования РТ в области профилактики терроризма и экстремизма)</t>
  </si>
  <si>
    <t>Научно-практические основы психолого-педагогического сопровождения одаренных обучающихся</t>
  </si>
  <si>
    <t>Психолого-педагогические основы профилактики суицидального поведения детей и подростков</t>
  </si>
  <si>
    <t>Психолого-педагогические основы профилактики девиантного поведения детей и подростков</t>
  </si>
  <si>
    <t>Акмеологические аспекты психолого-педагогического сопровождения деятельности учителя в условиях введения ФГОС ОО</t>
  </si>
  <si>
    <t>Психолого-педагогические основы социализации учащихся и учащихся с ОВЗ</t>
  </si>
  <si>
    <t>Блок контроля: Тестирование (17 вопросов)</t>
  </si>
  <si>
    <t>2.1.3.</t>
  </si>
  <si>
    <t>2.1.4.</t>
  </si>
  <si>
    <t>2.1.5.</t>
  </si>
  <si>
    <t>2.1.6.</t>
  </si>
  <si>
    <t>Нормативно-правовое и инструктивно-методическое обеспечение преподавания предмета «Информатика»</t>
  </si>
  <si>
    <t>Обзор учебно-методических комплексов (УМК), обеспечивающих достижение планируемых современных образовательных результатов в процессе освоения учебного предмета «Информатика»</t>
  </si>
  <si>
    <t>Особенности преподавания учебного предмета «Информатика»</t>
  </si>
  <si>
    <t>Рекомендации по составлению рабочей программы по предмету «Информатика»</t>
  </si>
  <si>
    <t>Организация внеурочной работы по предмету «Информатика»</t>
  </si>
  <si>
    <t>Олимпиада для учителей информатики</t>
  </si>
  <si>
    <t>Практическая работа №1</t>
  </si>
  <si>
    <t>Практическая работа №2</t>
  </si>
  <si>
    <t>Модуль 3.  Нормативно-правовое обеспечение учебного предмета «Информатика" - 12 ч.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</si>
  <si>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</si>
  <si>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</si>
  <si>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</si>
  <si>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</si>
  <si>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</si>
  <si>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</si>
  <si>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</si>
  <si>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</si>
  <si>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5.</t>
  </si>
  <si>
    <t>6.</t>
  </si>
  <si>
    <t>7.</t>
  </si>
  <si>
    <t>Групповые консультации группа 1 "Современный урок в условиях введения ФГОС ООО"</t>
  </si>
  <si>
    <t>II</t>
  </si>
  <si>
    <t>2.4.</t>
  </si>
  <si>
    <t>2.5.</t>
  </si>
  <si>
    <t>2.6.</t>
  </si>
  <si>
    <t>Содержательно-методологический  модуль (очный модуль - 72ч.)</t>
  </si>
  <si>
    <t>Современный урок по информатике в контексте ФГОС ООО: проектирование и организация</t>
  </si>
  <si>
    <t>2.7.</t>
  </si>
  <si>
    <t>2.8.</t>
  </si>
  <si>
    <t>2.9.</t>
  </si>
  <si>
    <t>2.10.</t>
  </si>
  <si>
    <t>2.11.</t>
  </si>
  <si>
    <t>2.12.</t>
  </si>
  <si>
    <t xml:space="preserve">Нормативно-правовое обеспечение деятельности педагога в условиях реализации ФГОС ОО и профессионального стандарта педагога
</t>
  </si>
  <si>
    <t>12.00-15.10</t>
  </si>
  <si>
    <t>Советский</t>
  </si>
  <si>
    <t>Информатизация образования как основная форма инновационной деятельности образовательной организации</t>
  </si>
  <si>
    <t>9.00-10.30</t>
  </si>
  <si>
    <t>КСОТ ИРО РТ</t>
  </si>
  <si>
    <t>+</t>
  </si>
  <si>
    <t>Метапредметные УУД на уроках информатики</t>
  </si>
  <si>
    <t>Рабочая программа по информатике</t>
  </si>
  <si>
    <t>Технологическая карта урока</t>
  </si>
  <si>
    <t>Проектирование урока по ФГОС</t>
  </si>
  <si>
    <t>Решение ЕГЭ</t>
  </si>
  <si>
    <t>Решение задач по программированию</t>
  </si>
  <si>
    <t>Тестирование</t>
  </si>
  <si>
    <t>практические работы в дистанционном модуле</t>
  </si>
  <si>
    <t>Модуль 2 практические работы</t>
  </si>
  <si>
    <t>Модуль 3</t>
  </si>
  <si>
    <t>зачтено</t>
  </si>
  <si>
    <t>преподаватель информатики</t>
  </si>
  <si>
    <t>__________________Р.Р. Бадриева</t>
  </si>
  <si>
    <t>__________________Р.Р.Бадриева</t>
  </si>
  <si>
    <t>Л.Р. Керимова</t>
  </si>
  <si>
    <t>ЭОР по информатике</t>
  </si>
  <si>
    <t>Г.Х. Ахметшина</t>
  </si>
  <si>
    <t>_______________________Р.Р. Бадриева</t>
  </si>
  <si>
    <t>10.30-12.00</t>
  </si>
  <si>
    <t>Гатин Рафис Исмагилович</t>
  </si>
  <si>
    <t>Забирова Дайма Мухтаровна</t>
  </si>
  <si>
    <t>Семагина Елена Николаевна</t>
  </si>
  <si>
    <t>Шакирова Дания Ибрагимовна</t>
  </si>
  <si>
    <t>Попова Маргарита Валерьевна</t>
  </si>
  <si>
    <t>Валеев Мансур Илдусович</t>
  </si>
  <si>
    <t>Сафиуллина Эльвира Варисовна</t>
  </si>
  <si>
    <t>Гайнутдинова Наиля Сайфутдиновна</t>
  </si>
  <si>
    <t>Мухаметдинова Золина Фаридовна</t>
  </si>
  <si>
    <t>Хадиева Альбина Виленовна</t>
  </si>
  <si>
    <t>Файзрахманова Рузалия Фариховна</t>
  </si>
  <si>
    <t>МБУДО «Центр внешкольной работы» Ново-Савиновского района г.Казани</t>
  </si>
  <si>
    <t>Муниципальное бюджетное общеобразовательное учреждение «Джалильская средняя общеобразовательная школа №2» Сармановского муниципального района РТ. (Школа - центр компетенции в электронном образовании).</t>
  </si>
  <si>
    <t>МБОУ «Большековалинская основная общеобразовательная школа» Высокогорского муниципального района РТ</t>
  </si>
  <si>
    <t>МАОУ "Лицей № 121" Советского района г. Казани (Центр образования №178) - Базовая площадка по реализации мероприятия "Реализация во всех субъектах РФ национальной образовательной инициативы "Наша новая школа"</t>
  </si>
  <si>
    <t>Муниципальное бюджетное общеобразовательное учреждение «Верхнелащинская основная общеобразовательная школа Буинского муниципального района Республики Татарстан»</t>
  </si>
  <si>
    <t>МБОУ «Средняя общеобразовательная школа пос.Круглое Поле» Тукаевского муниципального района РТ</t>
  </si>
  <si>
    <t>Муниципальное бюджетное общеобразовательное учреждение «Кульбаево-Марасинская средняя общеобразовательная школа Нурлатского муниципального района Республики Татарстан</t>
  </si>
  <si>
    <t>Муниципальное бюджетное общеобразовательное учреждение «Средняя общеобразовательная школа №38» Ново-Савиновского района г. Казани</t>
  </si>
  <si>
    <t>МБОУ «Карабашская средняя общеобразовательная школа №2» Бугульминского муниципального района РТ</t>
  </si>
  <si>
    <t>МБОУ "Средняя общеобразовательная школа №135 с углубленным изучением отдельных предметов" Кировского района г. Казани</t>
  </si>
  <si>
    <t>муниципальное бюджетное общеобразовательное учреждение «Сабабашская основная общеобразовательная школа Сабинского муниципального района РТ"</t>
  </si>
  <si>
    <t>Рябова А.А., Павлова И.Р.,  Ахметшина Г.Х.</t>
  </si>
  <si>
    <t>человек</t>
  </si>
  <si>
    <t>Г.Х.Ахметшина</t>
  </si>
  <si>
    <t>№ 2</t>
  </si>
  <si>
    <t xml:space="preserve">Повышение качества образования по информатике через совершенствование процесса обучения с учетом требований ФГОС ОО  </t>
  </si>
  <si>
    <t>Дистанционный модуль «Содержательные и процессуальные основы профессиональной деятельности учителя информатики»  24 часа</t>
  </si>
  <si>
    <t>Модуль 1. Современные нормативно-правовые основы общего образования - 6 ч.</t>
  </si>
  <si>
    <t>Модуль 2. Психолого-педагогические основы профессиональной деятельности - 6 ч.</t>
  </si>
  <si>
    <t>Рябова А.А., старший преподаватель кафедры естественно-математических дисциплин ИРО РТ</t>
  </si>
  <si>
    <t>Аттестация учителей информатики в условиях введения нового стандарта</t>
  </si>
  <si>
    <t>Попова А.А., старший методист отдела развития методической работы ИРО РТ, к.п.н.</t>
  </si>
  <si>
    <t/>
  </si>
  <si>
    <t>Смирнова Ирина Ивановна</t>
  </si>
  <si>
    <t>Муниципальное бюджетное общеобразовательное учреждение «Гимназия №90» Советского района г. Казани</t>
  </si>
  <si>
    <t>89872075704</t>
  </si>
  <si>
    <t>Irinka.igr2@gmail.com</t>
  </si>
  <si>
    <t>Вахитова Алсу Фаритовна</t>
  </si>
  <si>
    <t>Ютазинский</t>
  </si>
  <si>
    <t>Муниципальное бюджетное общеобразовательное учреждение «Уруссинская основная общеобразовательная школа №4» Ютазинского муниципального района РТ</t>
  </si>
  <si>
    <t>89270430033</t>
  </si>
  <si>
    <t>F.f.a_angel@bk.ru</t>
  </si>
  <si>
    <t>Хадиева А.В., учитель информатики СОШ №135 г.Казани</t>
  </si>
  <si>
    <t>Хадиев Р.М., председатель экспертной комиссии ЕГЭ, старший преподаватель ВМК ПФУ , Хадиева А.В., учитель информатики, члек экспертной комиссии ГИА</t>
  </si>
  <si>
    <t>Г.И. Гафурова</t>
  </si>
  <si>
    <t>Формирование информационной культуры учителя информатики в условиях введения ФГОС ОО. Атикоррупционное и антитеррористическое воспитание.</t>
  </si>
  <si>
    <t>кафедра естественно-математических дисциплин</t>
  </si>
  <si>
    <t>13.00-14.30</t>
  </si>
  <si>
    <t>2.13.</t>
  </si>
  <si>
    <t>Сафронова И.В., доцент кафедры гуманитарных дисциплин ИРО РТ</t>
  </si>
  <si>
    <t>Павлова И.Р., доцент кафедры ЕМД, к.п.н.</t>
  </si>
  <si>
    <t xml:space="preserve">Проектная работа </t>
  </si>
  <si>
    <t>Зав.кафедрой естественно-математических дисциплин</t>
  </si>
  <si>
    <t>Первая доврачебная помощь</t>
  </si>
  <si>
    <t>Сотрудники СЦВТ АМТЕС</t>
  </si>
  <si>
    <t>Проверка работ дистанционного модуля: 1. Проверка тестирования из первого модуля. 2. Практическая работа из второго модуля. 3. Две практические работы из третьего модуля</t>
  </si>
  <si>
    <t>0,5х3</t>
  </si>
  <si>
    <r>
      <t>Практика:</t>
    </r>
    <r>
      <rPr>
        <sz val="12"/>
        <rFont val="Times New Roman"/>
        <family val="1"/>
      </rPr>
      <t>Написать эссе по теме «Формы и виды социализации обучающихся в норме и обучающихся  с ОВЗ, как в учебной, так и  внеучебной деятельности».
2.Разработать фрагмент  индивидуальной программы (пояснительную записку) обучающегося с ОВЗ в рамках инклюзивного обучения по конкретной теме рабочей программы учителя-предметника.
3.Итоговая творческая работа.</t>
    </r>
    <r>
      <rPr>
        <i/>
        <sz val="12"/>
        <rFont val="Times New Roman"/>
        <family val="1"/>
      </rPr>
      <t xml:space="preserve">
</t>
    </r>
  </si>
  <si>
    <t>Круглый стол:«Применение ЭОР в образовательном процессе»</t>
  </si>
  <si>
    <t>3.2.2..</t>
  </si>
  <si>
    <t xml:space="preserve">По Государственному заданию ИРО РТ на 2018 год </t>
  </si>
  <si>
    <t>"_____"_________________2018г.</t>
  </si>
  <si>
    <t>Категория (количество)</t>
  </si>
  <si>
    <t>Форма занятий</t>
  </si>
  <si>
    <t>Место проведения</t>
  </si>
  <si>
    <t>Анкетирование. Входная, выходная диагностика.</t>
  </si>
  <si>
    <t>0,5х20</t>
  </si>
  <si>
    <t>Разработка содержательного контента курса с использованием ИКТ.</t>
  </si>
  <si>
    <t>8,5х5</t>
  </si>
  <si>
    <t>Создание информационно-образовательной среды как единого информационного комплекса образовательной организации. Развитие IT – образования. (на базе  МБОУ "СОШ №135"Кировского района, МБОУ "СОШ№70" Кировского района г.Казани )</t>
  </si>
  <si>
    <t>Хадиева А.В., учитель информатики высшей квалификационной категории МБОУ СОШ № 135, Халаманова Т.Ю.., учитель информатики высшей квалификационной категории МБОУ СОШ № 70</t>
  </si>
  <si>
    <t>Лушпаева И.И., доцент ИРО РТ</t>
  </si>
  <si>
    <t>Приоритетные задачи организации комплексного психолого-педагогического сопровождения педагога одаренных школьников</t>
  </si>
  <si>
    <t>Защита итоговых работ</t>
  </si>
  <si>
    <t>Дановская О.Л. , учитель информатики МАОУ СОШ №39</t>
  </si>
  <si>
    <t>лекция</t>
  </si>
  <si>
    <t>СОШ № 135</t>
  </si>
  <si>
    <t>Диагностика</t>
  </si>
  <si>
    <t>лекция/практика</t>
  </si>
  <si>
    <t>13.00-16.00</t>
  </si>
  <si>
    <t>9.00-15.00</t>
  </si>
  <si>
    <t>практика</t>
  </si>
  <si>
    <t>10.40-12.10</t>
  </si>
  <si>
    <t>09.00-15.30</t>
  </si>
  <si>
    <t>Рябова А.А., Хадиева А.В.</t>
  </si>
  <si>
    <t>13-16.00</t>
  </si>
  <si>
    <t>14.30-16.00</t>
  </si>
  <si>
    <t>1 группа 05-22 февраля 2018г.              12-17 февраля 2018г.</t>
  </si>
  <si>
    <t>Куратор            Рябова А.А.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</si>
</sst>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dd/mm/yy;@"/>
    <numFmt numFmtId="179" formatCode="mmm/yyyy"/>
    <numFmt numFmtId="180" formatCode="0.000"/>
  </numFmts>
  <fonts count="9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i/>
      <sz val="6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30"/>
      <name val="Arial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77CC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1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textRotation="90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178" fontId="0" fillId="0" borderId="10" xfId="0" applyNumberFormat="1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textRotation="90" wrapText="1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right" indent="1"/>
    </xf>
    <xf numFmtId="0" fontId="10" fillId="0" borderId="10" xfId="0" applyFont="1" applyBorder="1" applyAlignment="1">
      <alignment horizontal="center" vertical="top" textRotation="90" wrapText="1"/>
    </xf>
    <xf numFmtId="0" fontId="10" fillId="0" borderId="10" xfId="0" applyFont="1" applyBorder="1" applyAlignment="1">
      <alignment vertical="top" textRotation="90" wrapText="1"/>
    </xf>
    <xf numFmtId="0" fontId="10" fillId="33" borderId="10" xfId="0" applyFont="1" applyFill="1" applyBorder="1" applyAlignment="1">
      <alignment vertical="top" textRotation="90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2" xfId="0" applyFont="1" applyBorder="1" applyAlignment="1">
      <alignment/>
    </xf>
    <xf numFmtId="0" fontId="22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22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13" xfId="0" applyFill="1" applyBorder="1" applyAlignment="1">
      <alignment textRotation="90"/>
    </xf>
    <xf numFmtId="0" fontId="1" fillId="0" borderId="0" xfId="0" applyFont="1" applyBorder="1" applyAlignment="1">
      <alignment horizontal="left" textRotation="90" wrapText="1"/>
    </xf>
    <xf numFmtId="0" fontId="1" fillId="0" borderId="14" xfId="0" applyFont="1" applyBorder="1" applyAlignment="1">
      <alignment horizontal="left" textRotation="90" wrapText="1"/>
    </xf>
    <xf numFmtId="0" fontId="7" fillId="0" borderId="15" xfId="0" applyFont="1" applyBorder="1" applyAlignment="1">
      <alignment horizontal="left" textRotation="90" wrapText="1"/>
    </xf>
    <xf numFmtId="0" fontId="0" fillId="0" borderId="0" xfId="0" applyBorder="1" applyAlignment="1">
      <alignment/>
    </xf>
    <xf numFmtId="177" fontId="22" fillId="0" borderId="1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33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2" fillId="0" borderId="17" xfId="0" applyFont="1" applyFill="1" applyBorder="1" applyAlignment="1">
      <alignment horizontal="left" vertical="justify" wrapText="1"/>
    </xf>
    <xf numFmtId="1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left" textRotation="90"/>
    </xf>
    <xf numFmtId="0" fontId="1" fillId="0" borderId="13" xfId="0" applyFont="1" applyBorder="1" applyAlignment="1">
      <alignment horizontal="left" textRotation="90"/>
    </xf>
    <xf numFmtId="0" fontId="1" fillId="0" borderId="14" xfId="0" applyFont="1" applyBorder="1" applyAlignment="1">
      <alignment horizontal="left" textRotation="90"/>
    </xf>
    <xf numFmtId="0" fontId="1" fillId="0" borderId="15" xfId="0" applyFont="1" applyBorder="1" applyAlignment="1">
      <alignment horizontal="left" textRotation="90"/>
    </xf>
    <xf numFmtId="0" fontId="1" fillId="0" borderId="14" xfId="0" applyFont="1" applyFill="1" applyBorder="1" applyAlignment="1">
      <alignment horizontal="left" textRotation="90"/>
    </xf>
    <xf numFmtId="0" fontId="0" fillId="0" borderId="23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24" xfId="0" applyBorder="1" applyAlignment="1">
      <alignment/>
    </xf>
    <xf numFmtId="0" fontId="32" fillId="0" borderId="20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2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14" fontId="22" fillId="0" borderId="11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justify" vertical="center" wrapText="1"/>
    </xf>
    <xf numFmtId="16" fontId="22" fillId="0" borderId="11" xfId="0" applyNumberFormat="1" applyFont="1" applyBorder="1" applyAlignment="1">
      <alignment vertical="center"/>
    </xf>
    <xf numFmtId="177" fontId="8" fillId="0" borderId="0" xfId="0" applyNumberFormat="1" applyFont="1" applyAlignment="1">
      <alignment/>
    </xf>
    <xf numFmtId="0" fontId="83" fillId="0" borderId="10" xfId="0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/>
    </xf>
    <xf numFmtId="0" fontId="16" fillId="0" borderId="10" xfId="42" applyBorder="1" applyAlignment="1" applyProtection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16" fillId="0" borderId="16" xfId="42" applyBorder="1" applyAlignment="1" applyProtection="1">
      <alignment horizontal="center" vertical="center" wrapText="1"/>
      <protection/>
    </xf>
    <xf numFmtId="1" fontId="83" fillId="0" borderId="10" xfId="0" applyNumberFormat="1" applyFont="1" applyFill="1" applyBorder="1" applyAlignment="1">
      <alignment horizontal="center" vertical="center" wrapText="1"/>
    </xf>
    <xf numFmtId="0" fontId="16" fillId="0" borderId="10" xfId="42" applyBorder="1" applyAlignment="1" applyProtection="1">
      <alignment vertical="center"/>
      <protection/>
    </xf>
    <xf numFmtId="0" fontId="6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0" fillId="0" borderId="31" xfId="0" applyBorder="1" applyAlignment="1">
      <alignment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/>
    </xf>
    <xf numFmtId="0" fontId="86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0" fillId="0" borderId="10" xfId="45" applyBorder="1" applyAlignment="1">
      <alignment horizontal="center" vertical="center" wrapText="1"/>
    </xf>
    <xf numFmtId="0" fontId="37" fillId="0" borderId="10" xfId="45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37" fillId="0" borderId="10" xfId="45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10" xfId="0" applyFont="1" applyBorder="1" applyAlignment="1">
      <alignment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justify" wrapText="1"/>
    </xf>
    <xf numFmtId="0" fontId="0" fillId="0" borderId="14" xfId="0" applyBorder="1" applyAlignment="1">
      <alignment vertical="center" wrapText="1"/>
    </xf>
    <xf numFmtId="0" fontId="10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93" fillId="0" borderId="0" xfId="0" applyFont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14" fontId="0" fillId="0" borderId="36" xfId="0" applyNumberForma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30" fillId="0" borderId="38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0" fillId="0" borderId="41" xfId="0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42" xfId="0" applyBorder="1" applyAlignment="1">
      <alignment vertical="center" wrapText="1"/>
    </xf>
    <xf numFmtId="0" fontId="30" fillId="0" borderId="43" xfId="0" applyFont="1" applyBorder="1" applyAlignment="1">
      <alignment vertical="center" wrapText="1"/>
    </xf>
    <xf numFmtId="0" fontId="0" fillId="0" borderId="18" xfId="0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wrapText="1"/>
    </xf>
    <xf numFmtId="0" fontId="33" fillId="0" borderId="44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4" fillId="0" borderId="11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top" wrapText="1"/>
    </xf>
    <xf numFmtId="0" fontId="10" fillId="34" borderId="44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14" fontId="0" fillId="0" borderId="45" xfId="0" applyNumberFormat="1" applyBorder="1" applyAlignment="1">
      <alignment horizontal="center" vertical="center" textRotation="90"/>
    </xf>
    <xf numFmtId="14" fontId="0" fillId="0" borderId="30" xfId="0" applyNumberFormat="1" applyBorder="1" applyAlignment="1">
      <alignment horizontal="center" vertical="center" textRotation="90"/>
    </xf>
    <xf numFmtId="14" fontId="0" fillId="0" borderId="46" xfId="0" applyNumberFormat="1" applyBorder="1" applyAlignment="1">
      <alignment horizontal="center" vertical="center" textRotation="90"/>
    </xf>
    <xf numFmtId="0" fontId="6" fillId="0" borderId="47" xfId="0" applyFon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textRotation="90"/>
    </xf>
    <xf numFmtId="14" fontId="0" fillId="0" borderId="14" xfId="0" applyNumberFormat="1" applyBorder="1" applyAlignment="1">
      <alignment horizontal="center" vertical="center" textRotation="90"/>
    </xf>
    <xf numFmtId="14" fontId="0" fillId="0" borderId="18" xfId="0" applyNumberFormat="1" applyBorder="1" applyAlignment="1">
      <alignment horizontal="center" vertical="center" textRotation="90"/>
    </xf>
    <xf numFmtId="14" fontId="0" fillId="0" borderId="48" xfId="0" applyNumberFormat="1" applyBorder="1" applyAlignment="1">
      <alignment horizontal="center" vertical="center" textRotation="90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5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indent="10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rinka.igr2@gmail.com" TargetMode="External" /><Relationship Id="rId2" Type="http://schemas.openxmlformats.org/officeDocument/2006/relationships/hyperlink" Target="mailto:F.f.a_angel@bk.ru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0.875" style="0" customWidth="1"/>
    <col min="2" max="2" width="8.00390625" style="0" customWidth="1"/>
    <col min="5" max="5" width="9.375" style="0" bestFit="1" customWidth="1"/>
    <col min="6" max="6" width="10.125" style="0" bestFit="1" customWidth="1"/>
    <col min="8" max="8" width="10.125" style="0" bestFit="1" customWidth="1"/>
  </cols>
  <sheetData>
    <row r="1" spans="1:12" ht="15.75">
      <c r="A1" s="316" t="s">
        <v>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1" ht="15.75">
      <c r="A2" s="1"/>
      <c r="C2" s="321" t="s">
        <v>312</v>
      </c>
      <c r="D2" s="321"/>
      <c r="E2" s="321"/>
      <c r="F2" s="321"/>
      <c r="G2" s="321"/>
      <c r="H2" s="321"/>
      <c r="I2" s="321"/>
      <c r="J2" s="321"/>
      <c r="K2" s="321"/>
    </row>
    <row r="3" ht="15.75">
      <c r="A3" s="1"/>
    </row>
    <row r="4" spans="1:3" ht="15.75">
      <c r="A4" s="310" t="s">
        <v>50</v>
      </c>
      <c r="B4" s="310"/>
      <c r="C4" s="310"/>
    </row>
    <row r="5" spans="1:3" ht="15.75">
      <c r="A5" s="319" t="s">
        <v>54</v>
      </c>
      <c r="B5" s="319"/>
      <c r="C5" s="319"/>
    </row>
    <row r="6" spans="1:3" ht="49.5" customHeight="1">
      <c r="A6" s="313" t="s">
        <v>171</v>
      </c>
      <c r="B6" s="313"/>
      <c r="C6" s="313"/>
    </row>
    <row r="7" spans="1:2" ht="15.75">
      <c r="A7" s="1" t="s">
        <v>55</v>
      </c>
      <c r="B7" t="s">
        <v>290</v>
      </c>
    </row>
    <row r="8" spans="1:3" ht="15.75">
      <c r="A8" s="5" t="s">
        <v>56</v>
      </c>
      <c r="B8" s="317">
        <v>42764</v>
      </c>
      <c r="C8" s="317"/>
    </row>
    <row r="9" ht="15.75">
      <c r="A9" s="5"/>
    </row>
    <row r="10" ht="15.75">
      <c r="A10" s="5"/>
    </row>
    <row r="11" ht="15.75">
      <c r="A11" s="5"/>
    </row>
    <row r="12" spans="1:12" ht="18.75">
      <c r="A12" s="318" t="s">
        <v>51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</row>
    <row r="13" spans="1:13" ht="18.75">
      <c r="A13" s="318" t="s">
        <v>154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</row>
    <row r="14" spans="1:12" ht="18.75">
      <c r="A14" s="318" t="str">
        <f>УТП!A14</f>
        <v> учителей информатики по теме: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</row>
    <row r="15" spans="1:12" ht="18.75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</row>
    <row r="16" spans="1:12" ht="37.5" customHeight="1">
      <c r="A16" s="320" t="s">
        <v>291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</row>
    <row r="17" spans="1:12" ht="15.75">
      <c r="A17" s="312" t="s">
        <v>170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</row>
    <row r="18" ht="18.75">
      <c r="A18" s="6"/>
    </row>
    <row r="19" ht="15.75">
      <c r="A19" s="5"/>
    </row>
    <row r="20" spans="1:12" ht="15.75">
      <c r="A20" s="313" t="s">
        <v>326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</row>
    <row r="21" ht="15.75">
      <c r="A21" s="5"/>
    </row>
    <row r="22" spans="1:8" ht="15.75">
      <c r="A22" s="5"/>
      <c r="E22" t="s">
        <v>4</v>
      </c>
      <c r="F22" s="25">
        <f>УТП!C21</f>
        <v>43136</v>
      </c>
      <c r="G22" t="s">
        <v>58</v>
      </c>
      <c r="H22" s="25">
        <f>УТП!I22</f>
        <v>43142</v>
      </c>
    </row>
    <row r="23" spans="1:12" ht="18.75">
      <c r="A23" s="318" t="s">
        <v>57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</row>
    <row r="24" spans="1:8" ht="15.75">
      <c r="A24" s="3"/>
      <c r="E24" t="s">
        <v>4</v>
      </c>
      <c r="F24" s="25">
        <f>УТП!C23</f>
        <v>43143</v>
      </c>
      <c r="G24" t="s">
        <v>58</v>
      </c>
      <c r="H24" s="25">
        <f>УТП!I23</f>
        <v>43153</v>
      </c>
    </row>
    <row r="25" spans="1:12" ht="18.75">
      <c r="A25" s="318" t="s">
        <v>59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</row>
    <row r="26" spans="1:9" ht="15.75">
      <c r="A26" s="3"/>
      <c r="H26" s="315" t="s">
        <v>100</v>
      </c>
      <c r="I26" s="315"/>
    </row>
    <row r="27" ht="15.75">
      <c r="A27" s="3"/>
    </row>
    <row r="28" spans="1:12" ht="15.75">
      <c r="A28" s="7" t="s">
        <v>60</v>
      </c>
      <c r="D28" s="314" t="s">
        <v>174</v>
      </c>
      <c r="E28" s="314"/>
      <c r="F28" s="314"/>
      <c r="G28" s="314"/>
      <c r="H28" s="314"/>
      <c r="I28" s="314"/>
      <c r="J28" s="314"/>
      <c r="K28" s="314"/>
      <c r="L28" s="314"/>
    </row>
    <row r="29" spans="1:12" ht="15.75">
      <c r="A29" s="7" t="s">
        <v>61</v>
      </c>
      <c r="F29" s="314" t="s">
        <v>174</v>
      </c>
      <c r="G29" s="314"/>
      <c r="H29" s="314"/>
      <c r="I29" s="314"/>
      <c r="J29" s="314"/>
      <c r="K29" s="314"/>
      <c r="L29" s="314"/>
    </row>
    <row r="30" ht="15.75">
      <c r="A30" s="1"/>
    </row>
    <row r="31" ht="15.75">
      <c r="A31" s="1"/>
    </row>
    <row r="32" ht="15.75">
      <c r="A32" s="1"/>
    </row>
    <row r="33" ht="15.75">
      <c r="A33" s="8"/>
    </row>
    <row r="34" ht="15.75">
      <c r="A34" s="1"/>
    </row>
    <row r="35" spans="1:5" ht="15.75">
      <c r="A35" s="1"/>
      <c r="E35" t="s">
        <v>62</v>
      </c>
    </row>
    <row r="36" spans="5:12" ht="15.75">
      <c r="E36" s="310" t="s">
        <v>190</v>
      </c>
      <c r="F36" s="310"/>
      <c r="G36" s="310"/>
      <c r="H36" s="310"/>
      <c r="I36" s="310"/>
      <c r="J36" s="310"/>
      <c r="K36" s="310"/>
      <c r="L36" s="310"/>
    </row>
    <row r="37" spans="1:12" ht="15.75">
      <c r="A37" s="1"/>
      <c r="E37" s="311" t="s">
        <v>53</v>
      </c>
      <c r="F37" s="311"/>
      <c r="G37" s="311"/>
      <c r="H37" s="311"/>
      <c r="I37" s="311"/>
      <c r="J37" s="311"/>
      <c r="K37" s="311"/>
      <c r="L37" s="311"/>
    </row>
    <row r="38" spans="1:6" ht="12.75">
      <c r="A38" s="9"/>
      <c r="E38" s="315"/>
      <c r="F38" s="315"/>
    </row>
    <row r="39" spans="1:12" ht="12.75">
      <c r="A39" s="9"/>
      <c r="E39" s="11" t="s">
        <v>63</v>
      </c>
      <c r="F39" s="11"/>
      <c r="G39" s="11"/>
      <c r="H39" s="11"/>
      <c r="I39" s="11"/>
      <c r="J39" s="11" t="s">
        <v>64</v>
      </c>
      <c r="K39" s="11"/>
      <c r="L39" s="11"/>
    </row>
    <row r="40" spans="1:12" ht="15.75">
      <c r="A40" s="9"/>
      <c r="E40" s="310" t="s">
        <v>65</v>
      </c>
      <c r="F40" s="310"/>
      <c r="G40" s="310"/>
      <c r="H40" s="310"/>
      <c r="I40" s="310"/>
      <c r="J40" s="310"/>
      <c r="K40" s="310"/>
      <c r="L40" s="310"/>
    </row>
    <row r="41" ht="15.75">
      <c r="E41" s="1" t="s">
        <v>52</v>
      </c>
    </row>
    <row r="42" spans="5:12" ht="12.75">
      <c r="E42" s="11" t="s">
        <v>63</v>
      </c>
      <c r="F42" s="11"/>
      <c r="G42" s="11"/>
      <c r="H42" s="11"/>
      <c r="I42" s="11"/>
      <c r="J42" s="11" t="s">
        <v>64</v>
      </c>
      <c r="K42" s="11"/>
      <c r="L42" s="11"/>
    </row>
    <row r="43" ht="12.75">
      <c r="A43" s="9"/>
    </row>
    <row r="44" ht="15.75">
      <c r="A44" s="10"/>
    </row>
    <row r="45" ht="15.75">
      <c r="A45" s="5"/>
    </row>
  </sheetData>
  <sheetProtection/>
  <mergeCells count="22">
    <mergeCell ref="A16:L16"/>
    <mergeCell ref="A15:L15"/>
    <mergeCell ref="A4:C4"/>
    <mergeCell ref="C2:K2"/>
    <mergeCell ref="A25:L25"/>
    <mergeCell ref="A23:L23"/>
    <mergeCell ref="A1:L1"/>
    <mergeCell ref="B8:C8"/>
    <mergeCell ref="A12:L12"/>
    <mergeCell ref="A14:L14"/>
    <mergeCell ref="A13:M13"/>
    <mergeCell ref="A6:C6"/>
    <mergeCell ref="A5:C5"/>
    <mergeCell ref="E40:L40"/>
    <mergeCell ref="E36:L36"/>
    <mergeCell ref="E37:L37"/>
    <mergeCell ref="A17:L17"/>
    <mergeCell ref="A20:L20"/>
    <mergeCell ref="F29:L29"/>
    <mergeCell ref="D28:L28"/>
    <mergeCell ref="E38:F38"/>
    <mergeCell ref="H26:I26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9">
      <selection activeCell="A21" sqref="A21:J39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29.125" style="0" customWidth="1"/>
    <col min="4" max="4" width="13.75390625" style="0" customWidth="1"/>
    <col min="5" max="5" width="8.00390625" style="0" customWidth="1"/>
    <col min="6" max="6" width="10.125" style="0" bestFit="1" customWidth="1"/>
    <col min="8" max="8" width="15.25390625" style="0" customWidth="1"/>
    <col min="10" max="10" width="32.375" style="0" customWidth="1"/>
  </cols>
  <sheetData>
    <row r="1" spans="7:8" ht="12.75">
      <c r="G1" s="315" t="s">
        <v>187</v>
      </c>
      <c r="H1" s="315"/>
    </row>
    <row r="3" spans="1:10" ht="15.75">
      <c r="A3" s="316" t="s">
        <v>49</v>
      </c>
      <c r="B3" s="316"/>
      <c r="C3" s="316"/>
      <c r="D3" s="316"/>
      <c r="E3" s="316"/>
      <c r="F3" s="316"/>
      <c r="G3" s="316"/>
      <c r="H3" s="316"/>
      <c r="I3" s="12"/>
      <c r="J3" s="12"/>
    </row>
    <row r="4" spans="1:10" ht="15.75">
      <c r="A4" s="316" t="str">
        <f>УТП!A2</f>
        <v>кафедра естественно-математических дисциплин</v>
      </c>
      <c r="B4" s="316"/>
      <c r="C4" s="316"/>
      <c r="D4" s="316"/>
      <c r="E4" s="316"/>
      <c r="F4" s="316"/>
      <c r="G4" s="316"/>
      <c r="H4" s="316"/>
      <c r="I4" s="12"/>
      <c r="J4" s="12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3"/>
      <c r="C6" s="3"/>
      <c r="D6" s="3"/>
      <c r="E6" s="3"/>
      <c r="F6" s="376" t="s">
        <v>120</v>
      </c>
      <c r="G6" s="376"/>
      <c r="H6" s="376"/>
      <c r="J6" s="12"/>
    </row>
    <row r="7" spans="1:10" ht="15.75" customHeight="1">
      <c r="A7" s="3"/>
      <c r="B7" s="3"/>
      <c r="C7" s="3"/>
      <c r="D7" s="3"/>
      <c r="E7" s="3"/>
      <c r="F7" s="377" t="s">
        <v>67</v>
      </c>
      <c r="G7" s="377"/>
      <c r="H7" s="377"/>
      <c r="J7" s="51"/>
    </row>
    <row r="8" spans="1:10" ht="15.75">
      <c r="A8" s="3"/>
      <c r="B8" s="3"/>
      <c r="C8" s="3"/>
      <c r="D8" s="3"/>
      <c r="E8" s="3"/>
      <c r="F8" s="316" t="s">
        <v>259</v>
      </c>
      <c r="G8" s="316"/>
      <c r="H8" s="316"/>
      <c r="J8" s="12"/>
    </row>
    <row r="9" spans="1:10" ht="15.75">
      <c r="A9" s="3"/>
      <c r="B9" s="3"/>
      <c r="C9" s="3"/>
      <c r="D9" s="3"/>
      <c r="E9" s="3"/>
      <c r="F9" s="316" t="s">
        <v>191</v>
      </c>
      <c r="G9" s="316"/>
      <c r="H9" s="316"/>
      <c r="J9" s="12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21" t="s">
        <v>121</v>
      </c>
      <c r="B11" s="321"/>
      <c r="C11" s="321"/>
      <c r="D11" s="321"/>
      <c r="E11" s="321"/>
      <c r="F11" s="321"/>
      <c r="G11" s="321"/>
      <c r="H11" s="321"/>
      <c r="I11" s="35"/>
      <c r="J11" s="35"/>
    </row>
    <row r="12" spans="1:10" ht="12.75">
      <c r="A12" s="399" t="s">
        <v>129</v>
      </c>
      <c r="B12" s="399"/>
      <c r="C12" s="399"/>
      <c r="D12" s="399"/>
      <c r="E12" s="399"/>
      <c r="F12" s="399"/>
      <c r="G12" s="399"/>
      <c r="H12" s="399"/>
      <c r="I12" s="35"/>
      <c r="J12" s="35"/>
    </row>
    <row r="13" spans="1:10" ht="12.75">
      <c r="A13" s="315" t="str">
        <f>УТП!A13</f>
        <v> дополнительной профессиональной программы повышения квалификации</v>
      </c>
      <c r="B13" s="315"/>
      <c r="C13" s="315"/>
      <c r="D13" s="315"/>
      <c r="E13" s="315"/>
      <c r="F13" s="315"/>
      <c r="G13" s="315"/>
      <c r="H13" s="315"/>
      <c r="I13" s="35"/>
      <c r="J13" s="35"/>
    </row>
    <row r="14" spans="1:10" ht="12.75">
      <c r="A14" s="315" t="str">
        <f>УТП!A14</f>
        <v> учителей информатики по теме:</v>
      </c>
      <c r="B14" s="315"/>
      <c r="C14" s="315"/>
      <c r="D14" s="315"/>
      <c r="E14" s="315"/>
      <c r="F14" s="315"/>
      <c r="G14" s="315"/>
      <c r="H14" s="315"/>
      <c r="I14" s="35"/>
      <c r="J14" s="35"/>
    </row>
    <row r="15" spans="1:10" ht="12.75">
      <c r="A15" s="315"/>
      <c r="B15" s="315"/>
      <c r="C15" s="315"/>
      <c r="D15" s="315"/>
      <c r="E15" s="315"/>
      <c r="F15" s="315"/>
      <c r="G15" s="315"/>
      <c r="H15" s="315"/>
      <c r="I15" s="35"/>
      <c r="J15" s="35"/>
    </row>
    <row r="16" spans="1:10" ht="22.5" customHeight="1">
      <c r="A16" s="400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6" s="400"/>
      <c r="C16" s="400"/>
      <c r="D16" s="400"/>
      <c r="E16" s="400"/>
      <c r="F16" s="400"/>
      <c r="G16" s="400"/>
      <c r="H16" s="400"/>
      <c r="I16" s="35"/>
      <c r="J16" s="35"/>
    </row>
    <row r="18" spans="1:8" ht="15.75">
      <c r="A18" s="35" t="str">
        <f>УТП!B21</f>
        <v>Сроки проведения:</v>
      </c>
      <c r="B18" s="35"/>
      <c r="C18" s="35"/>
      <c r="D18" s="52">
        <f>УТП!C21</f>
        <v>43136</v>
      </c>
      <c r="E18" s="26" t="s">
        <v>40</v>
      </c>
      <c r="F18" s="27">
        <f>УТП!I21</f>
        <v>43153</v>
      </c>
      <c r="G18" s="28"/>
      <c r="H18" s="25"/>
    </row>
    <row r="19" spans="1:8" ht="15.75">
      <c r="A19" s="35" t="str">
        <f>УТП!B22</f>
        <v>Дистанционное обучение</v>
      </c>
      <c r="B19" s="35"/>
      <c r="C19" s="35"/>
      <c r="D19" s="52">
        <f>УТП!C22</f>
        <v>43136</v>
      </c>
      <c r="E19" s="26" t="s">
        <v>40</v>
      </c>
      <c r="F19" s="27">
        <f>УТП!I22</f>
        <v>43142</v>
      </c>
      <c r="G19" s="28"/>
      <c r="H19" s="25"/>
    </row>
    <row r="20" spans="1:8" ht="15.75">
      <c r="A20" s="35" t="str">
        <f>УТП!B23</f>
        <v>Очное обучение</v>
      </c>
      <c r="B20" s="35"/>
      <c r="C20" s="35"/>
      <c r="D20" s="52">
        <f>УТП!C23</f>
        <v>43143</v>
      </c>
      <c r="E20" s="26" t="s">
        <v>40</v>
      </c>
      <c r="F20" s="27">
        <f>УТП!I23</f>
        <v>43153</v>
      </c>
      <c r="G20" s="28"/>
      <c r="H20" s="25"/>
    </row>
    <row r="21" spans="1:8" ht="15.75">
      <c r="A21" s="396"/>
      <c r="B21" s="396"/>
      <c r="C21" s="24"/>
      <c r="D21" s="53"/>
      <c r="E21" s="398"/>
      <c r="F21" s="398"/>
      <c r="G21" s="28"/>
      <c r="H21" s="25"/>
    </row>
    <row r="22" spans="1:8" ht="15.75">
      <c r="A22" s="396"/>
      <c r="B22" s="396"/>
      <c r="C22" s="24"/>
      <c r="D22" s="53"/>
      <c r="E22" s="54"/>
      <c r="F22" s="54"/>
      <c r="G22" s="28"/>
      <c r="H22" s="25"/>
    </row>
    <row r="23" spans="1:8" ht="15.75">
      <c r="A23" s="410"/>
      <c r="B23" s="410"/>
      <c r="C23" s="101"/>
      <c r="D23" s="41"/>
      <c r="E23" s="411"/>
      <c r="F23" s="411"/>
      <c r="G23" s="28"/>
      <c r="H23" s="25"/>
    </row>
    <row r="24" spans="1:8" ht="15.75">
      <c r="A24" s="396"/>
      <c r="B24" s="396"/>
      <c r="C24" s="24"/>
      <c r="D24" s="53"/>
      <c r="E24" s="54"/>
      <c r="F24" s="27"/>
      <c r="G24" s="28"/>
      <c r="H24" s="25"/>
    </row>
    <row r="25" spans="1:8" ht="15.75">
      <c r="A25" s="396"/>
      <c r="B25" s="396"/>
      <c r="C25" s="24"/>
      <c r="D25" s="53"/>
      <c r="E25" s="54"/>
      <c r="F25" s="27"/>
      <c r="G25" s="28"/>
      <c r="H25" s="25"/>
    </row>
    <row r="26" spans="1:8" ht="27.75" customHeight="1">
      <c r="A26" s="314"/>
      <c r="B26" s="314"/>
      <c r="C26" s="102"/>
      <c r="D26" s="53"/>
      <c r="E26" s="54"/>
      <c r="F26" s="27"/>
      <c r="G26" s="28"/>
      <c r="H26" s="25"/>
    </row>
    <row r="27" spans="1:8" ht="15.75">
      <c r="A27" s="396"/>
      <c r="B27" s="396"/>
      <c r="C27" s="24"/>
      <c r="D27" s="55"/>
      <c r="E27" s="54"/>
      <c r="F27" s="27"/>
      <c r="G27" s="28"/>
      <c r="H27" s="25"/>
    </row>
    <row r="28" spans="1:8" ht="15.75">
      <c r="A28" s="35"/>
      <c r="B28" s="104"/>
      <c r="C28" s="104"/>
      <c r="D28" s="231"/>
      <c r="E28" s="26"/>
      <c r="F28" s="27"/>
      <c r="G28" s="28"/>
      <c r="H28" s="25"/>
    </row>
    <row r="31" ht="12.75">
      <c r="I31" s="111"/>
    </row>
    <row r="32" spans="1:9" ht="12.75" customHeight="1">
      <c r="A32" s="402"/>
      <c r="B32" s="360"/>
      <c r="C32" s="39"/>
      <c r="D32" s="360"/>
      <c r="E32" s="408"/>
      <c r="F32" s="409"/>
      <c r="G32" s="406"/>
      <c r="H32" s="405"/>
      <c r="I32" s="2"/>
    </row>
    <row r="33" spans="1:9" ht="78.75" customHeight="1">
      <c r="A33" s="403"/>
      <c r="B33" s="404"/>
      <c r="C33" s="39"/>
      <c r="D33" s="404"/>
      <c r="E33" s="23"/>
      <c r="F33" s="23"/>
      <c r="G33" s="407"/>
      <c r="H33" s="405"/>
      <c r="I33" s="23"/>
    </row>
    <row r="34" spans="1:9" ht="159" customHeight="1">
      <c r="A34" s="2"/>
      <c r="B34" s="190"/>
      <c r="C34" s="188"/>
      <c r="D34" s="39"/>
      <c r="E34" s="39"/>
      <c r="F34" s="39"/>
      <c r="G34" s="39"/>
      <c r="H34" s="39"/>
      <c r="I34" s="99"/>
    </row>
    <row r="35" spans="1:9" ht="12.75">
      <c r="A35" s="401"/>
      <c r="B35" s="401"/>
      <c r="C35" s="100"/>
      <c r="D35" s="228"/>
      <c r="E35" s="189"/>
      <c r="F35" s="189"/>
      <c r="G35" s="189"/>
      <c r="H35" s="189"/>
      <c r="I35" s="2"/>
    </row>
    <row r="36" ht="12.75">
      <c r="I36" s="111"/>
    </row>
    <row r="37" spans="1:9" ht="15.75">
      <c r="A37" s="319"/>
      <c r="B37" s="319"/>
      <c r="C37" s="319"/>
      <c r="D37" s="319"/>
      <c r="G37" s="315"/>
      <c r="H37" s="315"/>
      <c r="I37" s="111"/>
    </row>
    <row r="38" spans="1:8" ht="18" customHeight="1">
      <c r="A38" s="319"/>
      <c r="B38" s="319"/>
      <c r="C38" s="319"/>
      <c r="D38" s="319"/>
      <c r="G38" s="315"/>
      <c r="H38" s="315"/>
    </row>
    <row r="39" spans="1:8" ht="36.75" customHeight="1">
      <c r="A39" s="319"/>
      <c r="B39" s="319"/>
      <c r="C39" s="319"/>
      <c r="D39" s="319"/>
      <c r="H39" s="5"/>
    </row>
    <row r="40" spans="1:8" ht="16.5" customHeight="1">
      <c r="A40" s="319" t="s">
        <v>150</v>
      </c>
      <c r="B40" s="319"/>
      <c r="C40" s="319"/>
      <c r="D40" s="319"/>
      <c r="H40" s="5" t="s">
        <v>70</v>
      </c>
    </row>
    <row r="41" spans="1:8" ht="15.75">
      <c r="A41" s="319" t="s">
        <v>161</v>
      </c>
      <c r="B41" s="319"/>
      <c r="C41" s="319"/>
      <c r="D41" s="319"/>
      <c r="H41" s="5" t="s">
        <v>260</v>
      </c>
    </row>
  </sheetData>
  <sheetProtection/>
  <mergeCells count="36">
    <mergeCell ref="G1:H1"/>
    <mergeCell ref="A3:H3"/>
    <mergeCell ref="A4:H4"/>
    <mergeCell ref="F6:H6"/>
    <mergeCell ref="F7:H7"/>
    <mergeCell ref="F8:H8"/>
    <mergeCell ref="G32:G33"/>
    <mergeCell ref="F9:H9"/>
    <mergeCell ref="A11:H11"/>
    <mergeCell ref="A12:H12"/>
    <mergeCell ref="A13:H13"/>
    <mergeCell ref="A14:H14"/>
    <mergeCell ref="A15:H15"/>
    <mergeCell ref="A16:H16"/>
    <mergeCell ref="A21:B21"/>
    <mergeCell ref="E21:F21"/>
    <mergeCell ref="A22:B22"/>
    <mergeCell ref="A23:B23"/>
    <mergeCell ref="E23:F23"/>
    <mergeCell ref="H32:H33"/>
    <mergeCell ref="A35:B35"/>
    <mergeCell ref="A24:B24"/>
    <mergeCell ref="A25:B25"/>
    <mergeCell ref="A26:B26"/>
    <mergeCell ref="A27:B27"/>
    <mergeCell ref="A32:A33"/>
    <mergeCell ref="B32:B33"/>
    <mergeCell ref="D32:D33"/>
    <mergeCell ref="E32:F32"/>
    <mergeCell ref="A41:D41"/>
    <mergeCell ref="A37:D37"/>
    <mergeCell ref="G37:H37"/>
    <mergeCell ref="A38:D38"/>
    <mergeCell ref="G38:H38"/>
    <mergeCell ref="A39:D39"/>
    <mergeCell ref="A40:D40"/>
  </mergeCells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SheetLayoutView="82" zoomScalePageLayoutView="0" workbookViewId="0" topLeftCell="A1">
      <selection activeCell="A12" sqref="A12:B12"/>
    </sheetView>
  </sheetViews>
  <sheetFormatPr defaultColWidth="9.00390625" defaultRowHeight="12.75"/>
  <cols>
    <col min="1" max="1" width="9.125" style="19" customWidth="1"/>
    <col min="2" max="2" width="42.75390625" style="19" customWidth="1"/>
    <col min="3" max="3" width="17.125" style="19" customWidth="1"/>
    <col min="4" max="4" width="24.375" style="19" customWidth="1"/>
    <col min="5" max="5" width="26.00390625" style="222" customWidth="1"/>
    <col min="6" max="7" width="9.375" style="19" customWidth="1"/>
    <col min="8" max="16384" width="9.125" style="19" customWidth="1"/>
  </cols>
  <sheetData>
    <row r="1" spans="1:9" ht="15.75">
      <c r="A1" s="316" t="s">
        <v>49</v>
      </c>
      <c r="B1" s="316"/>
      <c r="C1" s="316"/>
      <c r="D1" s="316"/>
      <c r="E1" s="316"/>
      <c r="F1" s="316"/>
      <c r="G1" s="316"/>
      <c r="H1" s="12"/>
      <c r="I1" s="12"/>
    </row>
    <row r="2" spans="1:9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316"/>
      <c r="H2" s="12"/>
      <c r="I2" s="12"/>
    </row>
    <row r="3" spans="1:9" ht="15.75">
      <c r="A3" s="3"/>
      <c r="B3" s="3"/>
      <c r="C3" s="3"/>
      <c r="D3" s="3"/>
      <c r="E3" s="191"/>
      <c r="F3" s="3"/>
      <c r="G3" s="3"/>
      <c r="H3" s="3"/>
      <c r="I3" s="3"/>
    </row>
    <row r="4" spans="1:9" ht="15.75">
      <c r="A4" s="316" t="s">
        <v>87</v>
      </c>
      <c r="B4" s="316"/>
      <c r="C4" s="316"/>
      <c r="D4" s="316"/>
      <c r="E4" s="316"/>
      <c r="F4" s="316"/>
      <c r="G4" s="316"/>
      <c r="H4" s="66"/>
      <c r="I4" s="66"/>
    </row>
    <row r="5" spans="1:7" ht="15.75">
      <c r="A5" s="316" t="s">
        <v>144</v>
      </c>
      <c r="B5" s="316"/>
      <c r="C5" s="316"/>
      <c r="D5" s="316"/>
      <c r="E5" s="316"/>
      <c r="F5" s="316"/>
      <c r="G5" s="316"/>
    </row>
    <row r="6" spans="1:7" ht="15.75">
      <c r="A6" s="316" t="s">
        <v>143</v>
      </c>
      <c r="B6" s="316"/>
      <c r="C6" s="316"/>
      <c r="D6" s="316"/>
      <c r="E6" s="316"/>
      <c r="F6" s="316"/>
      <c r="G6" s="316"/>
    </row>
    <row r="7" spans="1:7" ht="15.75">
      <c r="A7" s="316" t="str">
        <f>УТП!A13</f>
        <v> дополнительной профессиональной программы повышения квалификации</v>
      </c>
      <c r="B7" s="316"/>
      <c r="C7" s="316"/>
      <c r="D7" s="316"/>
      <c r="E7" s="316"/>
      <c r="F7" s="316"/>
      <c r="G7" s="316"/>
    </row>
    <row r="8" spans="1:7" ht="15.75">
      <c r="A8" s="316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8" s="316"/>
      <c r="C8" s="316"/>
      <c r="D8" s="316"/>
      <c r="E8" s="316"/>
      <c r="F8" s="316"/>
      <c r="G8" s="316"/>
    </row>
    <row r="9" spans="1:7" ht="15.75">
      <c r="A9" s="316"/>
      <c r="B9" s="316"/>
      <c r="C9" s="316"/>
      <c r="D9" s="316"/>
      <c r="E9" s="316"/>
      <c r="F9" s="316"/>
      <c r="G9" s="316"/>
    </row>
    <row r="10" spans="1:7" ht="15.75">
      <c r="A10" s="67"/>
      <c r="B10" s="67"/>
      <c r="C10" s="67"/>
      <c r="D10" s="67"/>
      <c r="E10" s="221"/>
      <c r="F10" s="67"/>
      <c r="G10" s="67"/>
    </row>
    <row r="11" spans="1:7" ht="15.75">
      <c r="A11" s="415" t="str">
        <f>УТП!B21</f>
        <v>Сроки проведения:</v>
      </c>
      <c r="B11" s="415"/>
      <c r="C11" s="69"/>
      <c r="D11" s="67"/>
      <c r="E11" s="221"/>
      <c r="F11" s="68"/>
      <c r="G11" s="68"/>
    </row>
    <row r="12" spans="1:7" ht="15.75">
      <c r="A12" s="414" t="s">
        <v>147</v>
      </c>
      <c r="B12" s="414"/>
      <c r="C12" s="68"/>
      <c r="D12" s="68"/>
      <c r="E12" s="221"/>
      <c r="F12" s="68"/>
      <c r="G12" s="68"/>
    </row>
    <row r="13" spans="1:7" ht="15.75">
      <c r="A13" s="68"/>
      <c r="B13" s="68"/>
      <c r="C13" s="68"/>
      <c r="D13" s="68"/>
      <c r="E13" s="221"/>
      <c r="F13" s="68"/>
      <c r="G13" s="68"/>
    </row>
    <row r="14" spans="1:7" ht="15.75">
      <c r="A14" s="412" t="s">
        <v>0</v>
      </c>
      <c r="B14" s="412" t="s">
        <v>145</v>
      </c>
      <c r="C14" s="18" t="s">
        <v>76</v>
      </c>
      <c r="D14" s="412" t="s">
        <v>77</v>
      </c>
      <c r="E14" s="413" t="s">
        <v>139</v>
      </c>
      <c r="F14" s="412" t="s">
        <v>140</v>
      </c>
      <c r="G14" s="412"/>
    </row>
    <row r="15" spans="1:7" ht="47.25">
      <c r="A15" s="412"/>
      <c r="B15" s="412"/>
      <c r="C15" s="18"/>
      <c r="D15" s="412"/>
      <c r="E15" s="413"/>
      <c r="F15" s="18" t="s">
        <v>141</v>
      </c>
      <c r="G15" s="17" t="s">
        <v>142</v>
      </c>
    </row>
    <row r="16" spans="1:7" ht="15.75">
      <c r="A16" s="223">
        <v>1</v>
      </c>
      <c r="B16" s="120" t="e">
        <f>'Список на зачисление'!#REF!</f>
        <v>#REF!</v>
      </c>
      <c r="C16" s="215" t="e">
        <f>'Список на зачисление'!#REF!</f>
        <v>#REF!</v>
      </c>
      <c r="D16" s="161" t="e">
        <f>'Список на зачисление'!#REF!</f>
        <v>#REF!</v>
      </c>
      <c r="E16" s="120" t="s">
        <v>244</v>
      </c>
      <c r="F16" s="120"/>
      <c r="G16" s="120"/>
    </row>
    <row r="17" spans="1:7" ht="15.75">
      <c r="A17" s="223">
        <v>2</v>
      </c>
      <c r="B17" s="120">
        <f>'Список на зачисление'!B15</f>
        <v>0</v>
      </c>
      <c r="C17" s="215">
        <f>'Список на зачисление'!C15</f>
        <v>0</v>
      </c>
      <c r="D17" s="161">
        <f>'Список на зачисление'!D15</f>
        <v>0</v>
      </c>
      <c r="E17" s="120" t="s">
        <v>244</v>
      </c>
      <c r="F17" s="120"/>
      <c r="G17" s="120"/>
    </row>
    <row r="18" spans="1:7" ht="15.75">
      <c r="A18" s="223">
        <v>3</v>
      </c>
      <c r="B18" s="120">
        <f>'Список на зачисление'!B16</f>
        <v>0</v>
      </c>
      <c r="C18" s="215">
        <f>'Список на зачисление'!C16</f>
        <v>0</v>
      </c>
      <c r="D18" s="161">
        <f>'Список на зачисление'!D16</f>
        <v>0</v>
      </c>
      <c r="E18" s="120" t="s">
        <v>244</v>
      </c>
      <c r="F18" s="120"/>
      <c r="G18" s="120"/>
    </row>
    <row r="19" spans="1:7" ht="15.75">
      <c r="A19" s="223">
        <v>4</v>
      </c>
      <c r="B19" s="120">
        <f>'Список на зачисление'!B17</f>
        <v>0</v>
      </c>
      <c r="C19" s="215">
        <f>'Список на зачисление'!C17</f>
        <v>0</v>
      </c>
      <c r="D19" s="161">
        <f>'Список на зачисление'!D17</f>
        <v>0</v>
      </c>
      <c r="E19" s="120" t="s">
        <v>244</v>
      </c>
      <c r="F19" s="120"/>
      <c r="G19" s="120"/>
    </row>
    <row r="20" spans="1:7" ht="15.75">
      <c r="A20" s="223">
        <v>5</v>
      </c>
      <c r="B20" s="120">
        <f>'Список на зачисление'!B18</f>
        <v>0</v>
      </c>
      <c r="C20" s="215">
        <f>'Список на зачисление'!C18</f>
        <v>0</v>
      </c>
      <c r="D20" s="161">
        <f>'Список на зачисление'!D18</f>
        <v>0</v>
      </c>
      <c r="E20" s="120" t="s">
        <v>244</v>
      </c>
      <c r="F20" s="120"/>
      <c r="G20" s="120"/>
    </row>
    <row r="21" spans="1:7" ht="15.75">
      <c r="A21" s="223">
        <v>6</v>
      </c>
      <c r="B21" s="120">
        <f>'Список на зачисление'!B19</f>
        <v>0</v>
      </c>
      <c r="C21" s="215">
        <f>'Список на зачисление'!C19</f>
        <v>0</v>
      </c>
      <c r="D21" s="161">
        <f>'Список на зачисление'!D19</f>
        <v>0</v>
      </c>
      <c r="E21" s="120" t="s">
        <v>244</v>
      </c>
      <c r="F21" s="120"/>
      <c r="G21" s="120"/>
    </row>
    <row r="22" spans="1:7" ht="15.75">
      <c r="A22" s="223">
        <v>7</v>
      </c>
      <c r="B22" s="120">
        <f>'Список на зачисление'!B20</f>
        <v>0</v>
      </c>
      <c r="C22" s="215">
        <f>'Список на зачисление'!C20</f>
        <v>0</v>
      </c>
      <c r="D22" s="161">
        <f>'Список на зачисление'!D20</f>
        <v>0</v>
      </c>
      <c r="E22" s="120" t="s">
        <v>244</v>
      </c>
      <c r="F22" s="120"/>
      <c r="G22" s="120"/>
    </row>
    <row r="23" spans="1:7" ht="15.75">
      <c r="A23" s="223">
        <v>8</v>
      </c>
      <c r="B23" s="120">
        <f>'Список на зачисление'!B21</f>
        <v>0</v>
      </c>
      <c r="C23" s="215">
        <f>'Список на зачисление'!C21</f>
        <v>0</v>
      </c>
      <c r="D23" s="161">
        <f>'Список на зачисление'!D21</f>
        <v>0</v>
      </c>
      <c r="E23" s="120" t="s">
        <v>244</v>
      </c>
      <c r="F23" s="120"/>
      <c r="G23" s="120"/>
    </row>
    <row r="24" spans="1:7" ht="15.75">
      <c r="A24" s="223">
        <v>9</v>
      </c>
      <c r="B24" s="120">
        <f>'Список на зачисление'!B22</f>
        <v>0</v>
      </c>
      <c r="C24" s="215">
        <f>'Список на зачисление'!C22</f>
        <v>0</v>
      </c>
      <c r="D24" s="161">
        <f>'Список на зачисление'!D22</f>
        <v>0</v>
      </c>
      <c r="E24" s="120" t="s">
        <v>244</v>
      </c>
      <c r="F24" s="120"/>
      <c r="G24" s="120"/>
    </row>
    <row r="25" spans="1:7" ht="15.75">
      <c r="A25" s="223">
        <v>10</v>
      </c>
      <c r="B25" s="120">
        <f>'Список на зачисление'!B23</f>
        <v>0</v>
      </c>
      <c r="C25" s="215">
        <f>'Список на зачисление'!C23</f>
        <v>0</v>
      </c>
      <c r="D25" s="161">
        <f>'Список на зачисление'!D23</f>
        <v>0</v>
      </c>
      <c r="E25" s="120" t="s">
        <v>244</v>
      </c>
      <c r="F25" s="120"/>
      <c r="G25" s="120"/>
    </row>
    <row r="26" spans="1:7" ht="15.75">
      <c r="A26" s="223">
        <v>11</v>
      </c>
      <c r="B26" s="120">
        <f>'Список на зачисление'!B24</f>
        <v>0</v>
      </c>
      <c r="C26" s="215">
        <f>'Список на зачисление'!C24</f>
        <v>0</v>
      </c>
      <c r="D26" s="161">
        <f>'Список на зачисление'!D24</f>
        <v>0</v>
      </c>
      <c r="E26" s="120" t="s">
        <v>244</v>
      </c>
      <c r="F26" s="120"/>
      <c r="G26" s="120"/>
    </row>
    <row r="27" spans="1:7" ht="15.75">
      <c r="A27" s="223">
        <v>12</v>
      </c>
      <c r="B27" s="120">
        <f>'Список на зачисление'!B25</f>
        <v>0</v>
      </c>
      <c r="C27" s="215">
        <f>'Список на зачисление'!C25</f>
        <v>0</v>
      </c>
      <c r="D27" s="161">
        <f>'Список на зачисление'!D25</f>
        <v>0</v>
      </c>
      <c r="E27" s="120" t="s">
        <v>244</v>
      </c>
      <c r="F27" s="120"/>
      <c r="G27" s="120"/>
    </row>
    <row r="28" spans="1:7" ht="15.75">
      <c r="A28" s="223">
        <v>13</v>
      </c>
      <c r="B28" s="120">
        <f>'Список на зачисление'!B26</f>
        <v>0</v>
      </c>
      <c r="C28" s="215">
        <f>'Список на зачисление'!C26</f>
        <v>0</v>
      </c>
      <c r="D28" s="161">
        <f>'Список на зачисление'!D26</f>
        <v>0</v>
      </c>
      <c r="E28" s="120" t="s">
        <v>244</v>
      </c>
      <c r="F28" s="120"/>
      <c r="G28" s="120"/>
    </row>
    <row r="29" spans="1:7" ht="15.75">
      <c r="A29" s="223">
        <v>14</v>
      </c>
      <c r="B29" s="120">
        <f>'Список на зачисление'!B27</f>
        <v>0</v>
      </c>
      <c r="C29" s="215">
        <f>'Список на зачисление'!C27</f>
        <v>0</v>
      </c>
      <c r="D29" s="161">
        <f>'Список на зачисление'!D27</f>
        <v>0</v>
      </c>
      <c r="E29" s="120" t="s">
        <v>244</v>
      </c>
      <c r="F29" s="120"/>
      <c r="G29" s="120"/>
    </row>
    <row r="30" spans="1:7" ht="15.75">
      <c r="A30" s="223">
        <v>15</v>
      </c>
      <c r="B30" s="120">
        <f>'Список на зачисление'!B28</f>
        <v>0</v>
      </c>
      <c r="C30" s="215">
        <f>'Список на зачисление'!C28</f>
        <v>0</v>
      </c>
      <c r="D30" s="161">
        <f>'Список на зачисление'!D28</f>
        <v>0</v>
      </c>
      <c r="E30" s="120" t="s">
        <v>244</v>
      </c>
      <c r="F30" s="120"/>
      <c r="G30" s="120"/>
    </row>
    <row r="31" spans="1:7" ht="15.75">
      <c r="A31" s="223">
        <v>16</v>
      </c>
      <c r="B31" s="120">
        <f>'Список на зачисление'!B33</f>
        <v>0</v>
      </c>
      <c r="C31" s="215" t="e">
        <f>'Список на зачисление'!#REF!</f>
        <v>#REF!</v>
      </c>
      <c r="D31" s="161" t="e">
        <f>'Список на зачисление'!#REF!</f>
        <v>#REF!</v>
      </c>
      <c r="E31" s="120" t="s">
        <v>244</v>
      </c>
      <c r="F31" s="120"/>
      <c r="G31" s="120"/>
    </row>
    <row r="32" spans="1:7" ht="15.75">
      <c r="A32" s="223">
        <v>17</v>
      </c>
      <c r="B32" s="120">
        <f>'Список на зачисление'!B29</f>
        <v>0</v>
      </c>
      <c r="C32" s="215">
        <f>'Список на зачисление'!C29</f>
        <v>0</v>
      </c>
      <c r="D32" s="161">
        <f>'Список на зачисление'!D29</f>
        <v>0</v>
      </c>
      <c r="E32" s="120" t="s">
        <v>244</v>
      </c>
      <c r="F32" s="120"/>
      <c r="G32" s="120"/>
    </row>
    <row r="33" spans="1:7" ht="15.75">
      <c r="A33" s="223">
        <v>18</v>
      </c>
      <c r="B33" s="120">
        <f>'Список на зачисление'!B31</f>
        <v>0</v>
      </c>
      <c r="C33" s="215">
        <f>'Список на зачисление'!C31</f>
        <v>0</v>
      </c>
      <c r="D33" s="161">
        <f>'Список на зачисление'!D31</f>
        <v>0</v>
      </c>
      <c r="E33" s="120" t="s">
        <v>244</v>
      </c>
      <c r="F33" s="120"/>
      <c r="G33" s="120"/>
    </row>
    <row r="34" spans="1:7" ht="15.75">
      <c r="A34" s="223">
        <v>19</v>
      </c>
      <c r="B34" s="120">
        <f>'Список на зачисление'!B30</f>
        <v>0</v>
      </c>
      <c r="C34" s="215">
        <f>'Список на зачисление'!C30</f>
        <v>0</v>
      </c>
      <c r="D34" s="161">
        <f>'Список на зачисление'!D30</f>
        <v>0</v>
      </c>
      <c r="E34" s="120" t="s">
        <v>244</v>
      </c>
      <c r="F34" s="120"/>
      <c r="G34" s="120"/>
    </row>
    <row r="35" spans="1:7" ht="15.75">
      <c r="A35" s="223">
        <v>20</v>
      </c>
      <c r="B35" s="120">
        <f>'Список на зачисление'!B32</f>
        <v>0</v>
      </c>
      <c r="C35" s="215">
        <f>'Список на зачисление'!C32</f>
        <v>0</v>
      </c>
      <c r="D35" s="161">
        <f>'Список на зачисление'!D32</f>
        <v>0</v>
      </c>
      <c r="E35" s="120" t="s">
        <v>244</v>
      </c>
      <c r="F35" s="120"/>
      <c r="G35" s="120"/>
    </row>
    <row r="36" spans="1:7" ht="15.75">
      <c r="A36" s="223">
        <v>21</v>
      </c>
      <c r="B36" s="120" t="e">
        <f>'Список на зачисление'!#REF!</f>
        <v>#REF!</v>
      </c>
      <c r="C36" s="215">
        <f>'Список на зачисление'!C33</f>
        <v>0</v>
      </c>
      <c r="D36" s="161">
        <f>'Список на зачисление'!D33</f>
        <v>0</v>
      </c>
      <c r="E36" s="120" t="s">
        <v>244</v>
      </c>
      <c r="F36" s="120"/>
      <c r="G36" s="120"/>
    </row>
    <row r="37" spans="1:7" ht="31.5">
      <c r="A37" s="223">
        <v>22</v>
      </c>
      <c r="B37" s="120" t="e">
        <f>'Список на зачисление'!#REF!</f>
        <v>#REF!</v>
      </c>
      <c r="C37" s="226" t="s">
        <v>257</v>
      </c>
      <c r="D37" s="161" t="e">
        <f>'Список на зачисление'!#REF!</f>
        <v>#REF!</v>
      </c>
      <c r="E37" s="120" t="s">
        <v>244</v>
      </c>
      <c r="F37" s="20"/>
      <c r="G37" s="20"/>
    </row>
    <row r="39" spans="1:2" ht="15.75">
      <c r="A39" s="416" t="s">
        <v>146</v>
      </c>
      <c r="B39" s="416"/>
    </row>
    <row r="40" spans="1:2" ht="15.75">
      <c r="A40" s="316" t="s">
        <v>155</v>
      </c>
      <c r="B40" s="316"/>
    </row>
  </sheetData>
  <sheetProtection/>
  <mergeCells count="17">
    <mergeCell ref="A1:G1"/>
    <mergeCell ref="A2:G2"/>
    <mergeCell ref="A40:B40"/>
    <mergeCell ref="A12:B12"/>
    <mergeCell ref="A11:B11"/>
    <mergeCell ref="A14:A15"/>
    <mergeCell ref="B14:B15"/>
    <mergeCell ref="A9:G9"/>
    <mergeCell ref="A7:G7"/>
    <mergeCell ref="A39:B39"/>
    <mergeCell ref="D14:D15"/>
    <mergeCell ref="A4:G4"/>
    <mergeCell ref="A8:G8"/>
    <mergeCell ref="A5:G5"/>
    <mergeCell ref="A6:G6"/>
    <mergeCell ref="F14:G14"/>
    <mergeCell ref="E14:E15"/>
  </mergeCells>
  <printOptions/>
  <pageMargins left="0.3937007874015748" right="0.2755905511811024" top="0.984251968503937" bottom="0.984251968503937" header="0.5118110236220472" footer="0.5118110236220472"/>
  <pageSetup fitToHeight="2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3">
      <selection activeCell="O8" sqref="O8"/>
    </sheetView>
  </sheetViews>
  <sheetFormatPr defaultColWidth="9.00390625" defaultRowHeight="12.75"/>
  <cols>
    <col min="1" max="1" width="5.625" style="0" customWidth="1"/>
    <col min="2" max="2" width="39.25390625" style="0" customWidth="1"/>
    <col min="3" max="12" width="8.125" style="0" customWidth="1"/>
  </cols>
  <sheetData>
    <row r="1" spans="1:11" ht="15.75">
      <c r="A1" s="316" t="s">
        <v>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4" spans="1:11" ht="12.75">
      <c r="A4" s="321" t="s">
        <v>92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 ht="12.75">
      <c r="A5" s="315" t="s">
        <v>156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6" spans="1:11" ht="18" customHeight="1">
      <c r="A6" s="417" t="str">
        <f>УТП!A13</f>
        <v> дополнительной профессиональной программы повышения квалификации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</row>
    <row r="7" spans="1:11" ht="26.25" customHeight="1">
      <c r="A7" s="397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</row>
    <row r="8" spans="1:11" ht="12.75">
      <c r="A8" s="317">
        <f>УТП!C21</f>
        <v>43136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</row>
    <row r="9" spans="1:11" ht="12.75">
      <c r="A9" s="317">
        <f>УТП!I21</f>
        <v>43153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</row>
    <row r="11" spans="1:13" ht="64.5" customHeight="1">
      <c r="A11" s="23">
        <f>'Список на зачисление'!A14</f>
        <v>0</v>
      </c>
      <c r="B11" s="2">
        <f>'Список на зачисление'!B14</f>
        <v>0</v>
      </c>
      <c r="C11" s="36">
        <v>42660</v>
      </c>
      <c r="D11" s="36">
        <v>42661</v>
      </c>
      <c r="E11" s="36">
        <v>42662</v>
      </c>
      <c r="F11" s="36">
        <v>42663</v>
      </c>
      <c r="G11" s="36">
        <v>42664</v>
      </c>
      <c r="H11" s="36">
        <v>42665</v>
      </c>
      <c r="I11" s="36">
        <v>42667</v>
      </c>
      <c r="J11" s="36">
        <v>42668</v>
      </c>
      <c r="K11" s="36">
        <v>42669</v>
      </c>
      <c r="L11" s="36">
        <v>42670</v>
      </c>
      <c r="M11" s="36">
        <v>42671</v>
      </c>
    </row>
    <row r="12" spans="1:13" ht="42.75" customHeight="1">
      <c r="A12" s="224">
        <v>1</v>
      </c>
      <c r="B12" s="119">
        <f>'Список на зачисление'!B15</f>
        <v>0</v>
      </c>
      <c r="C12" s="2" t="s">
        <v>245</v>
      </c>
      <c r="D12" s="2" t="s">
        <v>245</v>
      </c>
      <c r="E12" s="2" t="s">
        <v>245</v>
      </c>
      <c r="F12" s="2" t="s">
        <v>245</v>
      </c>
      <c r="G12" s="2" t="s">
        <v>245</v>
      </c>
      <c r="H12" s="2" t="s">
        <v>245</v>
      </c>
      <c r="I12" s="2" t="s">
        <v>245</v>
      </c>
      <c r="J12" s="2" t="s">
        <v>245</v>
      </c>
      <c r="K12" s="2" t="s">
        <v>245</v>
      </c>
      <c r="L12" s="2" t="s">
        <v>245</v>
      </c>
      <c r="M12" s="2" t="s">
        <v>245</v>
      </c>
    </row>
    <row r="13" spans="1:13" ht="15">
      <c r="A13" s="224">
        <v>2</v>
      </c>
      <c r="B13" s="119">
        <f>'Список на зачисление'!B16</f>
        <v>0</v>
      </c>
      <c r="C13" s="2" t="s">
        <v>245</v>
      </c>
      <c r="D13" s="2" t="s">
        <v>245</v>
      </c>
      <c r="E13" s="2" t="s">
        <v>245</v>
      </c>
      <c r="F13" s="2" t="s">
        <v>245</v>
      </c>
      <c r="G13" s="2" t="s">
        <v>245</v>
      </c>
      <c r="H13" s="2" t="s">
        <v>245</v>
      </c>
      <c r="I13" s="2" t="s">
        <v>245</v>
      </c>
      <c r="J13" s="2" t="s">
        <v>245</v>
      </c>
      <c r="K13" s="2" t="s">
        <v>245</v>
      </c>
      <c r="L13" s="2" t="s">
        <v>245</v>
      </c>
      <c r="M13" s="2" t="s">
        <v>245</v>
      </c>
    </row>
    <row r="14" spans="1:13" ht="15">
      <c r="A14" s="224">
        <v>3</v>
      </c>
      <c r="B14" s="119">
        <f>'Список на зачисление'!B17</f>
        <v>0</v>
      </c>
      <c r="C14" s="2" t="s">
        <v>245</v>
      </c>
      <c r="D14" s="2" t="s">
        <v>245</v>
      </c>
      <c r="E14" s="2" t="s">
        <v>245</v>
      </c>
      <c r="F14" s="2" t="s">
        <v>245</v>
      </c>
      <c r="G14" s="2" t="s">
        <v>245</v>
      </c>
      <c r="H14" s="2" t="s">
        <v>245</v>
      </c>
      <c r="I14" s="2" t="s">
        <v>245</v>
      </c>
      <c r="J14" s="2" t="s">
        <v>245</v>
      </c>
      <c r="K14" s="2" t="s">
        <v>245</v>
      </c>
      <c r="L14" s="2" t="s">
        <v>245</v>
      </c>
      <c r="M14" s="2" t="s">
        <v>245</v>
      </c>
    </row>
    <row r="15" spans="1:13" ht="15">
      <c r="A15" s="224">
        <v>4</v>
      </c>
      <c r="B15" s="119">
        <f>'Список на зачисление'!B18</f>
        <v>0</v>
      </c>
      <c r="C15" s="2" t="s">
        <v>245</v>
      </c>
      <c r="D15" s="2" t="s">
        <v>245</v>
      </c>
      <c r="E15" s="2" t="s">
        <v>245</v>
      </c>
      <c r="F15" s="2" t="s">
        <v>245</v>
      </c>
      <c r="G15" s="2" t="s">
        <v>245</v>
      </c>
      <c r="H15" s="2" t="s">
        <v>245</v>
      </c>
      <c r="I15" s="2" t="s">
        <v>245</v>
      </c>
      <c r="J15" s="2" t="s">
        <v>245</v>
      </c>
      <c r="K15" s="2" t="s">
        <v>245</v>
      </c>
      <c r="L15" s="2" t="s">
        <v>245</v>
      </c>
      <c r="M15" s="2" t="s">
        <v>245</v>
      </c>
    </row>
    <row r="16" spans="1:13" ht="15">
      <c r="A16" s="224">
        <v>5</v>
      </c>
      <c r="B16" s="119">
        <f>'Список на зачисление'!B19</f>
        <v>0</v>
      </c>
      <c r="C16" s="2" t="s">
        <v>245</v>
      </c>
      <c r="D16" s="2" t="s">
        <v>245</v>
      </c>
      <c r="E16" s="2" t="s">
        <v>245</v>
      </c>
      <c r="F16" s="2" t="s">
        <v>245</v>
      </c>
      <c r="G16" s="2" t="s">
        <v>245</v>
      </c>
      <c r="H16" s="2" t="s">
        <v>245</v>
      </c>
      <c r="I16" s="2" t="s">
        <v>245</v>
      </c>
      <c r="J16" s="2" t="s">
        <v>245</v>
      </c>
      <c r="K16" s="2" t="s">
        <v>245</v>
      </c>
      <c r="L16" s="2" t="s">
        <v>245</v>
      </c>
      <c r="M16" s="2" t="s">
        <v>245</v>
      </c>
    </row>
    <row r="17" spans="1:13" ht="15">
      <c r="A17" s="224">
        <v>6</v>
      </c>
      <c r="B17" s="119">
        <f>'Список на зачисление'!B20</f>
        <v>0</v>
      </c>
      <c r="C17" s="2" t="s">
        <v>245</v>
      </c>
      <c r="D17" s="2" t="s">
        <v>245</v>
      </c>
      <c r="E17" s="2" t="s">
        <v>245</v>
      </c>
      <c r="F17" s="2" t="s">
        <v>245</v>
      </c>
      <c r="G17" s="2" t="s">
        <v>245</v>
      </c>
      <c r="H17" s="2" t="s">
        <v>245</v>
      </c>
      <c r="I17" s="2" t="s">
        <v>245</v>
      </c>
      <c r="J17" s="2" t="s">
        <v>245</v>
      </c>
      <c r="K17" s="2" t="s">
        <v>245</v>
      </c>
      <c r="L17" s="2" t="s">
        <v>245</v>
      </c>
      <c r="M17" s="2" t="s">
        <v>245</v>
      </c>
    </row>
    <row r="18" spans="1:13" ht="15">
      <c r="A18" s="224">
        <v>7</v>
      </c>
      <c r="B18" s="119">
        <f>'Список на зачисление'!B21</f>
        <v>0</v>
      </c>
      <c r="C18" s="2" t="s">
        <v>245</v>
      </c>
      <c r="D18" s="2" t="s">
        <v>245</v>
      </c>
      <c r="E18" s="2" t="s">
        <v>245</v>
      </c>
      <c r="F18" s="2" t="s">
        <v>245</v>
      </c>
      <c r="G18" s="2" t="s">
        <v>245</v>
      </c>
      <c r="H18" s="2" t="s">
        <v>245</v>
      </c>
      <c r="I18" s="2" t="s">
        <v>245</v>
      </c>
      <c r="J18" s="2" t="s">
        <v>245</v>
      </c>
      <c r="K18" s="2" t="s">
        <v>245</v>
      </c>
      <c r="L18" s="2" t="s">
        <v>245</v>
      </c>
      <c r="M18" s="2" t="s">
        <v>245</v>
      </c>
    </row>
    <row r="19" spans="1:13" ht="15">
      <c r="A19" s="224">
        <v>8</v>
      </c>
      <c r="B19" s="119">
        <f>'Список на зачисление'!B22</f>
        <v>0</v>
      </c>
      <c r="C19" s="2" t="s">
        <v>245</v>
      </c>
      <c r="D19" s="2" t="s">
        <v>245</v>
      </c>
      <c r="E19" s="2" t="s">
        <v>245</v>
      </c>
      <c r="F19" s="2" t="s">
        <v>245</v>
      </c>
      <c r="G19" s="2" t="s">
        <v>245</v>
      </c>
      <c r="H19" s="2" t="s">
        <v>245</v>
      </c>
      <c r="I19" s="2" t="s">
        <v>245</v>
      </c>
      <c r="J19" s="2" t="s">
        <v>245</v>
      </c>
      <c r="K19" s="2" t="s">
        <v>245</v>
      </c>
      <c r="L19" s="2" t="s">
        <v>245</v>
      </c>
      <c r="M19" s="2" t="s">
        <v>245</v>
      </c>
    </row>
    <row r="20" spans="1:13" ht="15">
      <c r="A20" s="224">
        <v>9</v>
      </c>
      <c r="B20" s="119">
        <f>'Список на зачисление'!B23</f>
        <v>0</v>
      </c>
      <c r="C20" s="2" t="s">
        <v>245</v>
      </c>
      <c r="D20" s="2" t="s">
        <v>245</v>
      </c>
      <c r="E20" s="2" t="s">
        <v>245</v>
      </c>
      <c r="F20" s="2" t="s">
        <v>245</v>
      </c>
      <c r="G20" s="2" t="s">
        <v>245</v>
      </c>
      <c r="H20" s="2" t="s">
        <v>245</v>
      </c>
      <c r="I20" s="2" t="s">
        <v>245</v>
      </c>
      <c r="J20" s="2" t="s">
        <v>245</v>
      </c>
      <c r="K20" s="2" t="s">
        <v>245</v>
      </c>
      <c r="L20" s="2" t="s">
        <v>245</v>
      </c>
      <c r="M20" s="2" t="s">
        <v>245</v>
      </c>
    </row>
    <row r="21" spans="1:13" ht="15">
      <c r="A21" s="224">
        <v>10</v>
      </c>
      <c r="B21" s="119">
        <f>'Список на зачисление'!B24</f>
        <v>0</v>
      </c>
      <c r="C21" s="2" t="s">
        <v>245</v>
      </c>
      <c r="D21" s="2" t="s">
        <v>245</v>
      </c>
      <c r="E21" s="2" t="s">
        <v>245</v>
      </c>
      <c r="F21" s="2" t="s">
        <v>245</v>
      </c>
      <c r="G21" s="2" t="s">
        <v>245</v>
      </c>
      <c r="H21" s="2" t="s">
        <v>245</v>
      </c>
      <c r="I21" s="2" t="s">
        <v>245</v>
      </c>
      <c r="J21" s="2" t="s">
        <v>245</v>
      </c>
      <c r="K21" s="2" t="s">
        <v>245</v>
      </c>
      <c r="L21" s="2" t="s">
        <v>245</v>
      </c>
      <c r="M21" s="2" t="s">
        <v>245</v>
      </c>
    </row>
    <row r="22" spans="1:13" ht="15">
      <c r="A22" s="224">
        <v>11</v>
      </c>
      <c r="B22" s="119">
        <f>'Список на зачисление'!B25</f>
        <v>0</v>
      </c>
      <c r="C22" s="2" t="s">
        <v>245</v>
      </c>
      <c r="D22" s="2" t="s">
        <v>245</v>
      </c>
      <c r="E22" s="2" t="s">
        <v>245</v>
      </c>
      <c r="F22" s="2" t="s">
        <v>245</v>
      </c>
      <c r="G22" s="2" t="s">
        <v>245</v>
      </c>
      <c r="H22" s="2" t="s">
        <v>245</v>
      </c>
      <c r="I22" s="2" t="s">
        <v>245</v>
      </c>
      <c r="J22" s="2" t="s">
        <v>245</v>
      </c>
      <c r="K22" s="2" t="s">
        <v>245</v>
      </c>
      <c r="L22" s="2" t="s">
        <v>245</v>
      </c>
      <c r="M22" s="2" t="s">
        <v>245</v>
      </c>
    </row>
    <row r="23" spans="1:13" ht="15">
      <c r="A23" s="224">
        <v>12</v>
      </c>
      <c r="B23" s="119">
        <f>'Список на зачисление'!B26</f>
        <v>0</v>
      </c>
      <c r="C23" s="2" t="s">
        <v>245</v>
      </c>
      <c r="D23" s="2" t="s">
        <v>245</v>
      </c>
      <c r="E23" s="2" t="s">
        <v>245</v>
      </c>
      <c r="F23" s="2" t="s">
        <v>245</v>
      </c>
      <c r="G23" s="2" t="s">
        <v>245</v>
      </c>
      <c r="H23" s="2" t="s">
        <v>245</v>
      </c>
      <c r="I23" s="2" t="s">
        <v>245</v>
      </c>
      <c r="J23" s="2" t="s">
        <v>245</v>
      </c>
      <c r="K23" s="2" t="s">
        <v>245</v>
      </c>
      <c r="L23" s="2" t="s">
        <v>245</v>
      </c>
      <c r="M23" s="2" t="s">
        <v>245</v>
      </c>
    </row>
    <row r="24" spans="1:13" ht="15">
      <c r="A24" s="224">
        <v>13</v>
      </c>
      <c r="B24" s="119">
        <f>'Список на зачисление'!B27</f>
        <v>0</v>
      </c>
      <c r="C24" s="2" t="s">
        <v>245</v>
      </c>
      <c r="D24" s="2" t="s">
        <v>245</v>
      </c>
      <c r="E24" s="2" t="s">
        <v>245</v>
      </c>
      <c r="F24" s="2" t="s">
        <v>245</v>
      </c>
      <c r="G24" s="2" t="s">
        <v>245</v>
      </c>
      <c r="H24" s="2" t="s">
        <v>245</v>
      </c>
      <c r="I24" s="2" t="s">
        <v>245</v>
      </c>
      <c r="J24" s="2" t="s">
        <v>245</v>
      </c>
      <c r="K24" s="2" t="s">
        <v>245</v>
      </c>
      <c r="L24" s="2" t="s">
        <v>245</v>
      </c>
      <c r="M24" s="2" t="s">
        <v>245</v>
      </c>
    </row>
    <row r="25" spans="1:13" ht="15">
      <c r="A25" s="224">
        <v>14</v>
      </c>
      <c r="B25" s="119">
        <f>'Список на зачисление'!B28</f>
        <v>0</v>
      </c>
      <c r="C25" s="2" t="s">
        <v>245</v>
      </c>
      <c r="D25" s="2" t="s">
        <v>245</v>
      </c>
      <c r="E25" s="2" t="s">
        <v>245</v>
      </c>
      <c r="F25" s="2" t="s">
        <v>245</v>
      </c>
      <c r="G25" s="2" t="s">
        <v>245</v>
      </c>
      <c r="H25" s="2" t="s">
        <v>245</v>
      </c>
      <c r="I25" s="2" t="s">
        <v>245</v>
      </c>
      <c r="J25" s="2" t="s">
        <v>245</v>
      </c>
      <c r="K25" s="2" t="s">
        <v>245</v>
      </c>
      <c r="L25" s="2" t="s">
        <v>245</v>
      </c>
      <c r="M25" s="2" t="s">
        <v>245</v>
      </c>
    </row>
    <row r="26" spans="1:13" ht="15">
      <c r="A26" s="224">
        <v>15</v>
      </c>
      <c r="B26" s="119">
        <f>'Список на зачисление'!B29</f>
        <v>0</v>
      </c>
      <c r="C26" s="2" t="s">
        <v>245</v>
      </c>
      <c r="D26" s="2" t="s">
        <v>245</v>
      </c>
      <c r="E26" s="2" t="s">
        <v>245</v>
      </c>
      <c r="F26" s="2" t="s">
        <v>245</v>
      </c>
      <c r="G26" s="2" t="s">
        <v>245</v>
      </c>
      <c r="H26" s="2" t="s">
        <v>245</v>
      </c>
      <c r="I26" s="2" t="s">
        <v>245</v>
      </c>
      <c r="J26" s="2" t="s">
        <v>245</v>
      </c>
      <c r="K26" s="2" t="s">
        <v>245</v>
      </c>
      <c r="L26" s="2" t="s">
        <v>245</v>
      </c>
      <c r="M26" s="2" t="s">
        <v>245</v>
      </c>
    </row>
    <row r="27" spans="1:13" ht="15">
      <c r="A27" s="224">
        <v>16</v>
      </c>
      <c r="B27" s="119">
        <f>'Список на зачисление'!B30</f>
        <v>0</v>
      </c>
      <c r="C27" s="2" t="s">
        <v>245</v>
      </c>
      <c r="D27" s="2" t="s">
        <v>245</v>
      </c>
      <c r="E27" s="2" t="s">
        <v>245</v>
      </c>
      <c r="F27" s="2" t="s">
        <v>245</v>
      </c>
      <c r="G27" s="2" t="s">
        <v>245</v>
      </c>
      <c r="H27" s="2" t="s">
        <v>245</v>
      </c>
      <c r="I27" s="2" t="s">
        <v>245</v>
      </c>
      <c r="J27" s="2" t="s">
        <v>245</v>
      </c>
      <c r="K27" s="2" t="s">
        <v>245</v>
      </c>
      <c r="L27" s="2" t="s">
        <v>245</v>
      </c>
      <c r="M27" s="2" t="s">
        <v>245</v>
      </c>
    </row>
    <row r="29" spans="1:11" ht="12.75">
      <c r="A29" s="315" t="s">
        <v>90</v>
      </c>
      <c r="B29" s="315"/>
      <c r="C29" s="396" t="s">
        <v>174</v>
      </c>
      <c r="D29" s="396"/>
      <c r="E29" s="396"/>
      <c r="F29" s="396"/>
      <c r="G29" s="396"/>
      <c r="H29" s="396"/>
      <c r="I29" s="396"/>
      <c r="J29" s="396"/>
      <c r="K29" s="15"/>
    </row>
  </sheetData>
  <sheetProtection/>
  <mergeCells count="10">
    <mergeCell ref="A1:K1"/>
    <mergeCell ref="A2:K2"/>
    <mergeCell ref="A4:K4"/>
    <mergeCell ref="A5:K5"/>
    <mergeCell ref="A29:B29"/>
    <mergeCell ref="C29:J29"/>
    <mergeCell ref="A6:K6"/>
    <mergeCell ref="A7:K7"/>
    <mergeCell ref="A8:K8"/>
    <mergeCell ref="A9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6.125" style="56" bestFit="1" customWidth="1"/>
    <col min="2" max="2" width="43.125" style="56" customWidth="1"/>
    <col min="3" max="3" width="33.375" style="56" customWidth="1"/>
    <col min="4" max="4" width="15.25390625" style="56" customWidth="1"/>
    <col min="5" max="5" width="17.25390625" style="56" customWidth="1"/>
    <col min="6" max="6" width="15.875" style="56" customWidth="1"/>
    <col min="7" max="7" width="15.375" style="56" customWidth="1"/>
    <col min="8" max="16384" width="9.125" style="56" customWidth="1"/>
  </cols>
  <sheetData>
    <row r="1" spans="1:8" ht="14.25">
      <c r="A1" s="419" t="s">
        <v>49</v>
      </c>
      <c r="B1" s="419"/>
      <c r="C1" s="419"/>
      <c r="D1" s="419"/>
      <c r="E1" s="419"/>
      <c r="F1" s="419"/>
      <c r="G1" s="419"/>
      <c r="H1" s="4"/>
    </row>
    <row r="2" spans="1:8" ht="14.25">
      <c r="A2" s="419" t="str">
        <f>УТП!A2</f>
        <v>кафедра естественно-математических дисциплин</v>
      </c>
      <c r="B2" s="419"/>
      <c r="C2" s="419"/>
      <c r="D2" s="419"/>
      <c r="E2" s="419"/>
      <c r="F2" s="419"/>
      <c r="G2" s="419"/>
      <c r="H2" s="4"/>
    </row>
    <row r="4" spans="1:7" ht="15">
      <c r="A4" s="420" t="s">
        <v>92</v>
      </c>
      <c r="B4" s="420"/>
      <c r="C4" s="420"/>
      <c r="D4" s="420"/>
      <c r="E4" s="420"/>
      <c r="F4" s="420"/>
      <c r="G4" s="420"/>
    </row>
    <row r="5" spans="1:7" ht="14.25">
      <c r="A5" s="418" t="s">
        <v>93</v>
      </c>
      <c r="B5" s="418"/>
      <c r="C5" s="418"/>
      <c r="D5" s="418"/>
      <c r="E5" s="418"/>
      <c r="F5" s="418"/>
      <c r="G5" s="418"/>
    </row>
    <row r="6" spans="1:7" ht="14.25">
      <c r="A6" s="418" t="str">
        <f>УТП!A13</f>
        <v> дополнительной профессиональной программы повышения квалификации</v>
      </c>
      <c r="B6" s="418"/>
      <c r="C6" s="418"/>
      <c r="D6" s="418"/>
      <c r="E6" s="418"/>
      <c r="F6" s="418"/>
      <c r="G6" s="418"/>
    </row>
    <row r="7" spans="1:7" ht="14.25">
      <c r="A7" s="418" t="str">
        <f>УТП!A14</f>
        <v> учителей информатики по теме:</v>
      </c>
      <c r="B7" s="418"/>
      <c r="C7" s="418"/>
      <c r="D7" s="418"/>
      <c r="E7" s="418"/>
      <c r="F7" s="418"/>
      <c r="G7" s="418"/>
    </row>
    <row r="8" spans="1:7" ht="14.25">
      <c r="A8" s="418"/>
      <c r="B8" s="418"/>
      <c r="C8" s="418"/>
      <c r="D8" s="418"/>
      <c r="E8" s="418"/>
      <c r="F8" s="418"/>
      <c r="G8" s="418"/>
    </row>
    <row r="9" spans="1:7" ht="14.25">
      <c r="A9" s="418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9" s="418"/>
      <c r="C9" s="418"/>
      <c r="D9" s="418"/>
      <c r="E9" s="418"/>
      <c r="F9" s="418"/>
      <c r="G9" s="418"/>
    </row>
    <row r="10" spans="3:13" ht="14.25"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</row>
    <row r="12" spans="1:7" ht="60">
      <c r="A12" s="57">
        <f>'Список на зачисление'!A14</f>
        <v>0</v>
      </c>
      <c r="B12" s="57">
        <f>'Список на зачисление'!B14</f>
        <v>0</v>
      </c>
      <c r="C12" s="58" t="s">
        <v>94</v>
      </c>
      <c r="D12" s="58" t="s">
        <v>97</v>
      </c>
      <c r="E12" s="58" t="s">
        <v>95</v>
      </c>
      <c r="F12" s="58" t="s">
        <v>96</v>
      </c>
      <c r="G12" s="58" t="s">
        <v>86</v>
      </c>
    </row>
    <row r="13" spans="1:7" ht="28.5">
      <c r="A13" s="59" t="e">
        <f>'Список на зачисление'!#REF!</f>
        <v>#REF!</v>
      </c>
      <c r="B13" s="59" t="e">
        <f>'Список на зачисление'!#REF!</f>
        <v>#REF!</v>
      </c>
      <c r="C13" s="225" t="s">
        <v>246</v>
      </c>
      <c r="D13" s="59">
        <v>0.2</v>
      </c>
      <c r="E13" s="225" t="s">
        <v>252</v>
      </c>
      <c r="F13" s="59">
        <v>0.4</v>
      </c>
      <c r="G13" s="59"/>
    </row>
    <row r="14" spans="1:7" ht="57">
      <c r="A14" s="59">
        <f>'Список на зачисление'!A15</f>
        <v>0</v>
      </c>
      <c r="B14" s="59">
        <f>'Список на зачисление'!B15</f>
        <v>0</v>
      </c>
      <c r="C14" s="225" t="s">
        <v>247</v>
      </c>
      <c r="D14" s="59">
        <v>0.2</v>
      </c>
      <c r="E14" s="225" t="s">
        <v>253</v>
      </c>
      <c r="F14" s="59">
        <v>0.4</v>
      </c>
      <c r="G14" s="59"/>
    </row>
    <row r="15" spans="1:7" ht="42.75">
      <c r="A15" s="59">
        <f>'Список на зачисление'!A16</f>
        <v>0</v>
      </c>
      <c r="B15" s="59">
        <f>'Список на зачисление'!B16</f>
        <v>0</v>
      </c>
      <c r="C15" s="225" t="s">
        <v>248</v>
      </c>
      <c r="D15" s="59">
        <v>0.2</v>
      </c>
      <c r="E15" s="225" t="s">
        <v>254</v>
      </c>
      <c r="F15" s="59">
        <v>0.4</v>
      </c>
      <c r="G15" s="59"/>
    </row>
    <row r="16" spans="1:7" ht="57">
      <c r="A16" s="59">
        <f>'Список на зачисление'!A17</f>
        <v>0</v>
      </c>
      <c r="B16" s="59">
        <f>'Список на зачисление'!B17</f>
        <v>0</v>
      </c>
      <c r="C16" s="225" t="s">
        <v>249</v>
      </c>
      <c r="D16" s="59">
        <v>0.2</v>
      </c>
      <c r="E16" s="225" t="s">
        <v>253</v>
      </c>
      <c r="F16" s="59">
        <v>0.4</v>
      </c>
      <c r="G16" s="59"/>
    </row>
    <row r="17" spans="1:7" ht="24.75" customHeight="1">
      <c r="A17" s="59">
        <f>'Список на зачисление'!A18</f>
        <v>0</v>
      </c>
      <c r="B17" s="59">
        <f>'Список на зачисление'!B18</f>
        <v>0</v>
      </c>
      <c r="C17" s="225" t="s">
        <v>250</v>
      </c>
      <c r="D17" s="59">
        <v>0.2</v>
      </c>
      <c r="E17" s="225" t="s">
        <v>252</v>
      </c>
      <c r="F17" s="59">
        <v>0.4</v>
      </c>
      <c r="G17" s="59"/>
    </row>
    <row r="18" spans="1:7" ht="57">
      <c r="A18" s="59">
        <f>'Список на зачисление'!A19</f>
        <v>0</v>
      </c>
      <c r="B18" s="59">
        <f>'Список на зачисление'!B19</f>
        <v>0</v>
      </c>
      <c r="C18" s="225" t="s">
        <v>246</v>
      </c>
      <c r="D18" s="59">
        <v>0.2</v>
      </c>
      <c r="E18" s="225" t="s">
        <v>253</v>
      </c>
      <c r="F18" s="59">
        <v>0.4</v>
      </c>
      <c r="G18" s="59"/>
    </row>
    <row r="19" spans="1:7" ht="28.5">
      <c r="A19" s="59">
        <f>'Список на зачисление'!A20</f>
        <v>0</v>
      </c>
      <c r="B19" s="59">
        <f>'Список на зачисление'!B20</f>
        <v>0</v>
      </c>
      <c r="C19" s="225" t="s">
        <v>247</v>
      </c>
      <c r="D19" s="59">
        <v>0.2</v>
      </c>
      <c r="E19" s="225" t="s">
        <v>252</v>
      </c>
      <c r="F19" s="59">
        <v>0.4</v>
      </c>
      <c r="G19" s="59"/>
    </row>
    <row r="20" spans="1:7" ht="57">
      <c r="A20" s="59">
        <f>'Список на зачисление'!A21</f>
        <v>0</v>
      </c>
      <c r="B20" s="59">
        <f>'Список на зачисление'!B21</f>
        <v>0</v>
      </c>
      <c r="C20" s="225" t="s">
        <v>248</v>
      </c>
      <c r="D20" s="59">
        <v>0.2</v>
      </c>
      <c r="E20" s="225" t="s">
        <v>253</v>
      </c>
      <c r="F20" s="59">
        <v>0.4</v>
      </c>
      <c r="G20" s="59"/>
    </row>
    <row r="21" spans="1:7" ht="14.25">
      <c r="A21" s="59">
        <f>'Список на зачисление'!A22</f>
        <v>0</v>
      </c>
      <c r="B21" s="59">
        <f>'Список на зачисление'!B22</f>
        <v>0</v>
      </c>
      <c r="C21" s="225" t="s">
        <v>249</v>
      </c>
      <c r="D21" s="59">
        <v>0.2</v>
      </c>
      <c r="E21" s="225" t="s">
        <v>252</v>
      </c>
      <c r="F21" s="59">
        <v>0.4</v>
      </c>
      <c r="G21" s="59"/>
    </row>
    <row r="22" spans="1:7" ht="57">
      <c r="A22" s="59">
        <f>'Список на зачисление'!A23</f>
        <v>0</v>
      </c>
      <c r="B22" s="59">
        <f>'Список на зачисление'!B23</f>
        <v>0</v>
      </c>
      <c r="C22" s="225" t="s">
        <v>250</v>
      </c>
      <c r="D22" s="59">
        <v>0.2</v>
      </c>
      <c r="E22" s="225" t="s">
        <v>253</v>
      </c>
      <c r="F22" s="59">
        <v>0.4</v>
      </c>
      <c r="G22" s="59"/>
    </row>
    <row r="23" spans="1:7" ht="28.5">
      <c r="A23" s="59">
        <f>'Список на зачисление'!A24</f>
        <v>0</v>
      </c>
      <c r="B23" s="59">
        <f>'Список на зачисление'!B24</f>
        <v>0</v>
      </c>
      <c r="C23" s="225" t="s">
        <v>246</v>
      </c>
      <c r="D23" s="59">
        <v>0.2</v>
      </c>
      <c r="E23" s="225" t="s">
        <v>252</v>
      </c>
      <c r="F23" s="59">
        <v>0.4</v>
      </c>
      <c r="G23" s="59"/>
    </row>
    <row r="24" spans="1:7" ht="57">
      <c r="A24" s="59">
        <f>'Список на зачисление'!A25</f>
        <v>0</v>
      </c>
      <c r="B24" s="59">
        <f>'Список на зачисление'!B25</f>
        <v>0</v>
      </c>
      <c r="C24" s="225" t="s">
        <v>247</v>
      </c>
      <c r="D24" s="59">
        <v>0.2</v>
      </c>
      <c r="E24" s="225" t="s">
        <v>253</v>
      </c>
      <c r="F24" s="59">
        <v>0.4</v>
      </c>
      <c r="G24" s="59"/>
    </row>
    <row r="25" spans="1:7" ht="14.25">
      <c r="A25" s="59">
        <f>'Список на зачисление'!A26</f>
        <v>0</v>
      </c>
      <c r="B25" s="59">
        <f>'Список на зачисление'!B26</f>
        <v>0</v>
      </c>
      <c r="C25" s="225" t="s">
        <v>248</v>
      </c>
      <c r="D25" s="59">
        <v>0.2</v>
      </c>
      <c r="E25" s="225" t="s">
        <v>252</v>
      </c>
      <c r="F25" s="59">
        <v>0.4</v>
      </c>
      <c r="G25" s="59"/>
    </row>
    <row r="26" spans="1:7" ht="57">
      <c r="A26" s="59">
        <f>'Список на зачисление'!A27</f>
        <v>0</v>
      </c>
      <c r="B26" s="59">
        <f>'Список на зачисление'!B27</f>
        <v>0</v>
      </c>
      <c r="C26" s="225" t="s">
        <v>249</v>
      </c>
      <c r="D26" s="59">
        <v>0.2</v>
      </c>
      <c r="E26" s="225" t="s">
        <v>253</v>
      </c>
      <c r="F26" s="59">
        <v>0.4</v>
      </c>
      <c r="G26" s="59"/>
    </row>
    <row r="27" spans="1:7" ht="14.25">
      <c r="A27" s="59">
        <f>'Список на зачисление'!A28</f>
        <v>0</v>
      </c>
      <c r="B27" s="59">
        <f>'Список на зачисление'!B28</f>
        <v>0</v>
      </c>
      <c r="C27" s="225" t="s">
        <v>250</v>
      </c>
      <c r="D27" s="59">
        <v>0.2</v>
      </c>
      <c r="E27" s="225" t="s">
        <v>252</v>
      </c>
      <c r="F27" s="59">
        <v>0.4</v>
      </c>
      <c r="G27" s="59"/>
    </row>
    <row r="28" spans="1:7" ht="57">
      <c r="A28" s="59" t="e">
        <f>'Список на зачисление'!#REF!</f>
        <v>#REF!</v>
      </c>
      <c r="B28" s="59">
        <f>'Список на зачисление'!B33</f>
        <v>0</v>
      </c>
      <c r="C28" s="225" t="s">
        <v>246</v>
      </c>
      <c r="D28" s="59">
        <v>0.2</v>
      </c>
      <c r="E28" s="225" t="s">
        <v>253</v>
      </c>
      <c r="F28" s="59">
        <v>0.4</v>
      </c>
      <c r="G28" s="59"/>
    </row>
    <row r="29" spans="1:7" ht="28.5">
      <c r="A29" s="59">
        <f>'Список на зачисление'!A29</f>
        <v>0</v>
      </c>
      <c r="B29" s="59">
        <f>'Список на зачисление'!B29</f>
        <v>0</v>
      </c>
      <c r="C29" s="225" t="s">
        <v>247</v>
      </c>
      <c r="D29" s="59">
        <v>0.2</v>
      </c>
      <c r="E29" s="225" t="s">
        <v>252</v>
      </c>
      <c r="F29" s="59">
        <v>0.4</v>
      </c>
      <c r="G29" s="59"/>
    </row>
    <row r="30" spans="1:7" ht="57">
      <c r="A30" s="59" t="e">
        <f>'Список на зачисление'!#REF!</f>
        <v>#REF!</v>
      </c>
      <c r="B30" s="59">
        <f>'Список на зачисление'!B31</f>
        <v>0</v>
      </c>
      <c r="C30" s="225" t="s">
        <v>248</v>
      </c>
      <c r="D30" s="59">
        <v>0.2</v>
      </c>
      <c r="E30" s="225" t="s">
        <v>253</v>
      </c>
      <c r="F30" s="59">
        <v>0.4</v>
      </c>
      <c r="G30" s="59"/>
    </row>
    <row r="31" spans="1:7" ht="42.75">
      <c r="A31" s="59">
        <f>'Список на зачисление'!A30</f>
        <v>0</v>
      </c>
      <c r="B31" s="59">
        <f>'Список на зачисление'!B30</f>
        <v>0</v>
      </c>
      <c r="C31" s="225" t="s">
        <v>249</v>
      </c>
      <c r="D31" s="59">
        <v>0.2</v>
      </c>
      <c r="E31" s="225" t="s">
        <v>254</v>
      </c>
      <c r="F31" s="59">
        <v>0.4</v>
      </c>
      <c r="G31" s="59"/>
    </row>
    <row r="32" spans="1:7" ht="57">
      <c r="A32" s="59">
        <f>'Список на зачисление'!A32</f>
        <v>0</v>
      </c>
      <c r="B32" s="59">
        <f>'Список на зачисление'!B32</f>
        <v>0</v>
      </c>
      <c r="C32" s="225" t="s">
        <v>250</v>
      </c>
      <c r="D32" s="59">
        <v>0.2</v>
      </c>
      <c r="E32" s="225" t="s">
        <v>253</v>
      </c>
      <c r="F32" s="59">
        <v>0.4</v>
      </c>
      <c r="G32" s="59"/>
    </row>
    <row r="33" spans="1:7" ht="28.5">
      <c r="A33" s="59">
        <f>'Список на зачисление'!A33</f>
        <v>0</v>
      </c>
      <c r="B33" s="59" t="e">
        <f>'Список на зачисление'!#REF!</f>
        <v>#REF!</v>
      </c>
      <c r="C33" s="225" t="s">
        <v>251</v>
      </c>
      <c r="D33" s="59">
        <v>0.2</v>
      </c>
      <c r="E33" s="225" t="s">
        <v>255</v>
      </c>
      <c r="F33" s="59">
        <v>0.4</v>
      </c>
      <c r="G33" s="59"/>
    </row>
    <row r="34" spans="1:7" ht="14.25">
      <c r="A34" s="421"/>
      <c r="B34" s="421"/>
      <c r="C34" s="225"/>
      <c r="D34" s="59"/>
      <c r="E34" s="59"/>
      <c r="F34" s="59"/>
      <c r="G34" s="59"/>
    </row>
    <row r="37" spans="1:6" ht="14.25">
      <c r="A37" s="418" t="s">
        <v>90</v>
      </c>
      <c r="B37" s="418"/>
      <c r="D37" s="418" t="s">
        <v>174</v>
      </c>
      <c r="E37" s="418"/>
      <c r="F37" s="418"/>
    </row>
  </sheetData>
  <sheetProtection/>
  <mergeCells count="12">
    <mergeCell ref="C10:M10"/>
    <mergeCell ref="A37:B37"/>
    <mergeCell ref="D37:F37"/>
    <mergeCell ref="A34:B34"/>
    <mergeCell ref="A6:G6"/>
    <mergeCell ref="A7:G7"/>
    <mergeCell ref="A8:G8"/>
    <mergeCell ref="A9:G9"/>
    <mergeCell ref="A1:G1"/>
    <mergeCell ref="A2:G2"/>
    <mergeCell ref="A4:G4"/>
    <mergeCell ref="A5:G5"/>
  </mergeCells>
  <printOptions/>
  <pageMargins left="0.31496062992125984" right="0.2755905511811024" top="0.984251968503937" bottom="0.984251968503937" header="0.5118110236220472" footer="0.5118110236220472"/>
  <pageSetup fitToHeight="2" fitToWidth="1" horizontalDpi="600" verticalDpi="6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N39" sqref="N39"/>
    </sheetView>
  </sheetViews>
  <sheetFormatPr defaultColWidth="9.00390625" defaultRowHeight="12.75"/>
  <cols>
    <col min="1" max="1" width="9.125" style="32" customWidth="1"/>
    <col min="2" max="2" width="15.375" style="32" customWidth="1"/>
    <col min="3" max="3" width="11.875" style="32" customWidth="1"/>
    <col min="4" max="4" width="13.00390625" style="32" customWidth="1"/>
    <col min="5" max="5" width="9.125" style="32" customWidth="1"/>
    <col min="6" max="6" width="10.125" style="32" bestFit="1" customWidth="1"/>
    <col min="7" max="7" width="9.125" style="32" customWidth="1"/>
    <col min="8" max="8" width="14.625" style="32" customWidth="1"/>
    <col min="9" max="16384" width="9.125" style="32" customWidth="1"/>
  </cols>
  <sheetData>
    <row r="1" spans="1:9" ht="15.75">
      <c r="A1" s="316" t="s">
        <v>49</v>
      </c>
      <c r="B1" s="316"/>
      <c r="C1" s="316"/>
      <c r="D1" s="316"/>
      <c r="E1" s="316"/>
      <c r="F1" s="316"/>
      <c r="G1" s="316"/>
      <c r="H1" s="316"/>
      <c r="I1" s="12"/>
    </row>
    <row r="2" spans="1:9" ht="15.75">
      <c r="A2" s="316" t="s">
        <v>74</v>
      </c>
      <c r="B2" s="316"/>
      <c r="C2" s="316"/>
      <c r="D2" s="316"/>
      <c r="E2" s="316"/>
      <c r="F2" s="316"/>
      <c r="G2" s="316"/>
      <c r="H2" s="316"/>
      <c r="I2" s="12"/>
    </row>
    <row r="3" spans="1:9" ht="12.75">
      <c r="A3" s="422" t="s">
        <v>92</v>
      </c>
      <c r="B3" s="422"/>
      <c r="C3" s="422"/>
      <c r="D3" s="422"/>
      <c r="E3" s="422"/>
      <c r="F3" s="422"/>
      <c r="G3" s="422"/>
      <c r="H3" s="422"/>
      <c r="I3" s="33"/>
    </row>
    <row r="4" spans="1:8" ht="12.75">
      <c r="A4" s="423" t="s">
        <v>98</v>
      </c>
      <c r="B4" s="423"/>
      <c r="C4" s="423"/>
      <c r="D4" s="423"/>
      <c r="E4" s="423"/>
      <c r="F4" s="423"/>
      <c r="G4" s="423"/>
      <c r="H4" s="423"/>
    </row>
    <row r="5" spans="1:8" ht="12.75">
      <c r="A5" s="423" t="str">
        <f>УТП!A13</f>
        <v> дополнительной профессиональной программы повышения квалификации</v>
      </c>
      <c r="B5" s="423"/>
      <c r="C5" s="423"/>
      <c r="D5" s="423"/>
      <c r="E5" s="423"/>
      <c r="F5" s="423"/>
      <c r="G5" s="423"/>
      <c r="H5" s="423"/>
    </row>
    <row r="6" spans="1:8" ht="12.75">
      <c r="A6" s="423" t="str">
        <f>УТП!A14</f>
        <v> учителей информатики по теме:</v>
      </c>
      <c r="B6" s="423"/>
      <c r="C6" s="423"/>
      <c r="D6" s="423"/>
      <c r="E6" s="423"/>
      <c r="F6" s="423"/>
      <c r="G6" s="423"/>
      <c r="H6" s="423"/>
    </row>
    <row r="7" spans="1:8" ht="12.75">
      <c r="A7" s="423">
        <f>УТП!A15</f>
        <v>0</v>
      </c>
      <c r="B7" s="423"/>
      <c r="C7" s="423"/>
      <c r="D7" s="423"/>
      <c r="E7" s="423"/>
      <c r="F7" s="423"/>
      <c r="G7" s="423"/>
      <c r="H7" s="423"/>
    </row>
    <row r="8" spans="1:8" ht="12.75">
      <c r="A8" s="423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8" s="423"/>
      <c r="C8" s="423"/>
      <c r="D8" s="423"/>
      <c r="E8" s="423"/>
      <c r="F8" s="423"/>
      <c r="G8" s="423"/>
      <c r="H8" s="423"/>
    </row>
    <row r="9" spans="1:8" ht="15.75">
      <c r="A9" s="424" t="str">
        <f>УТП!B21</f>
        <v>Сроки проведения:</v>
      </c>
      <c r="B9" s="424"/>
      <c r="C9" s="424"/>
      <c r="D9" s="31">
        <f>УТП!C21</f>
        <v>43136</v>
      </c>
      <c r="E9" s="3" t="s">
        <v>40</v>
      </c>
      <c r="F9" s="31">
        <f>УТП!I21</f>
        <v>43153</v>
      </c>
      <c r="G9" s="30"/>
      <c r="H9" s="30"/>
    </row>
    <row r="10" spans="1:8" ht="15.75">
      <c r="A10" s="424" t="str">
        <f>УТП!B22</f>
        <v>Дистанционное обучение</v>
      </c>
      <c r="B10" s="424"/>
      <c r="C10" s="424"/>
      <c r="D10" s="31">
        <f>УТП!C22</f>
        <v>43136</v>
      </c>
      <c r="E10" s="3" t="s">
        <v>40</v>
      </c>
      <c r="F10" s="31">
        <f>УТП!I22</f>
        <v>43142</v>
      </c>
      <c r="G10" s="30"/>
      <c r="H10" s="30"/>
    </row>
    <row r="11" spans="1:8" ht="15.75">
      <c r="A11" s="424" t="str">
        <f>УТП!B23</f>
        <v>Очное обучение</v>
      </c>
      <c r="B11" s="424"/>
      <c r="C11" s="424"/>
      <c r="D11" s="31">
        <f>УТП!C23</f>
        <v>43143</v>
      </c>
      <c r="E11" s="3" t="s">
        <v>40</v>
      </c>
      <c r="F11" s="31">
        <f>УТП!I23</f>
        <v>43153</v>
      </c>
      <c r="G11" s="30"/>
      <c r="H11" s="30"/>
    </row>
    <row r="13" spans="1:8" ht="12.75">
      <c r="A13" s="426">
        <f>'Список на зачисление'!A14</f>
        <v>0</v>
      </c>
      <c r="B13" s="428">
        <f>'Список на зачисление'!B14</f>
        <v>0</v>
      </c>
      <c r="C13" s="428" t="e">
        <f>'Список на зачисление'!#REF!</f>
        <v>#REF!</v>
      </c>
      <c r="D13" s="428" t="e">
        <f>'Список на зачисление'!#REF!</f>
        <v>#REF!</v>
      </c>
      <c r="E13" s="426" t="s">
        <v>81</v>
      </c>
      <c r="F13" s="426"/>
      <c r="G13" s="426"/>
      <c r="H13" s="427" t="s">
        <v>82</v>
      </c>
    </row>
    <row r="14" spans="1:8" ht="12.75">
      <c r="A14" s="426"/>
      <c r="B14" s="429"/>
      <c r="C14" s="429"/>
      <c r="D14" s="429"/>
      <c r="E14" s="34" t="s">
        <v>78</v>
      </c>
      <c r="F14" s="34" t="s">
        <v>79</v>
      </c>
      <c r="G14" s="34" t="s">
        <v>80</v>
      </c>
      <c r="H14" s="427"/>
    </row>
    <row r="15" spans="1:8" ht="12.75">
      <c r="A15" s="34" t="e">
        <f>'Список на зачисление'!#REF!</f>
        <v>#REF!</v>
      </c>
      <c r="B15" s="34" t="e">
        <f>'Список на зачисление'!#REF!</f>
        <v>#REF!</v>
      </c>
      <c r="C15" s="34" t="e">
        <f>'Список на зачисление'!#REF!</f>
        <v>#REF!</v>
      </c>
      <c r="D15" s="34" t="e">
        <f>'Список на зачисление'!#REF!</f>
        <v>#REF!</v>
      </c>
      <c r="E15" s="34"/>
      <c r="F15" s="34"/>
      <c r="G15" s="34"/>
      <c r="H15" s="34"/>
    </row>
    <row r="16" spans="1:8" ht="12.75">
      <c r="A16" s="34">
        <f>'Список на зачисление'!A15</f>
        <v>0</v>
      </c>
      <c r="B16" s="34">
        <f>'Список на зачисление'!B15</f>
        <v>0</v>
      </c>
      <c r="C16" s="34" t="e">
        <f>'Список на зачисление'!#REF!</f>
        <v>#REF!</v>
      </c>
      <c r="D16" s="34" t="e">
        <f>'Список на зачисление'!#REF!</f>
        <v>#REF!</v>
      </c>
      <c r="E16" s="34"/>
      <c r="F16" s="34"/>
      <c r="G16" s="34"/>
      <c r="H16" s="34"/>
    </row>
    <row r="17" spans="1:8" ht="12.75">
      <c r="A17" s="34">
        <f>'Список на зачисление'!A16</f>
        <v>0</v>
      </c>
      <c r="B17" s="34">
        <f>'Список на зачисление'!B16</f>
        <v>0</v>
      </c>
      <c r="C17" s="34" t="e">
        <f>'Список на зачисление'!#REF!</f>
        <v>#REF!</v>
      </c>
      <c r="D17" s="34" t="e">
        <f>'Список на зачисление'!#REF!</f>
        <v>#REF!</v>
      </c>
      <c r="E17" s="34"/>
      <c r="F17" s="34"/>
      <c r="G17" s="34"/>
      <c r="H17" s="34"/>
    </row>
    <row r="18" spans="1:8" ht="12.75">
      <c r="A18" s="34">
        <f>'Список на зачисление'!A17</f>
        <v>0</v>
      </c>
      <c r="B18" s="34">
        <f>'Список на зачисление'!B17</f>
        <v>0</v>
      </c>
      <c r="C18" s="34" t="e">
        <f>'Список на зачисление'!#REF!</f>
        <v>#REF!</v>
      </c>
      <c r="D18" s="34" t="e">
        <f>'Список на зачисление'!#REF!</f>
        <v>#REF!</v>
      </c>
      <c r="E18" s="34"/>
      <c r="F18" s="34"/>
      <c r="G18" s="34"/>
      <c r="H18" s="34"/>
    </row>
    <row r="19" spans="1:8" ht="12.75">
      <c r="A19" s="34">
        <f>'Список на зачисление'!A18</f>
        <v>0</v>
      </c>
      <c r="B19" s="34">
        <f>'Список на зачисление'!B18</f>
        <v>0</v>
      </c>
      <c r="C19" s="34" t="e">
        <f>'Список на зачисление'!#REF!</f>
        <v>#REF!</v>
      </c>
      <c r="D19" s="34" t="e">
        <f>'Список на зачисление'!#REF!</f>
        <v>#REF!</v>
      </c>
      <c r="E19" s="34"/>
      <c r="F19" s="34"/>
      <c r="G19" s="34"/>
      <c r="H19" s="34"/>
    </row>
    <row r="20" spans="1:8" ht="12.75">
      <c r="A20" s="34">
        <f>'Список на зачисление'!A19</f>
        <v>0</v>
      </c>
      <c r="B20" s="34">
        <f>'Список на зачисление'!B19</f>
        <v>0</v>
      </c>
      <c r="C20" s="34" t="e">
        <f>'Список на зачисление'!#REF!</f>
        <v>#REF!</v>
      </c>
      <c r="D20" s="34" t="e">
        <f>'Список на зачисление'!#REF!</f>
        <v>#REF!</v>
      </c>
      <c r="E20" s="34"/>
      <c r="F20" s="34"/>
      <c r="G20" s="34"/>
      <c r="H20" s="34"/>
    </row>
    <row r="21" spans="1:8" ht="12.75">
      <c r="A21" s="34">
        <f>'Список на зачисление'!A20</f>
        <v>0</v>
      </c>
      <c r="B21" s="34">
        <f>'Список на зачисление'!B20</f>
        <v>0</v>
      </c>
      <c r="C21" s="34" t="e">
        <f>'Список на зачисление'!#REF!</f>
        <v>#REF!</v>
      </c>
      <c r="D21" s="34" t="e">
        <f>'Список на зачисление'!#REF!</f>
        <v>#REF!</v>
      </c>
      <c r="E21" s="34"/>
      <c r="F21" s="34"/>
      <c r="G21" s="34"/>
      <c r="H21" s="34"/>
    </row>
    <row r="22" spans="1:8" ht="12.75">
      <c r="A22" s="34">
        <f>'Список на зачисление'!A21</f>
        <v>0</v>
      </c>
      <c r="B22" s="34">
        <f>'Список на зачисление'!B21</f>
        <v>0</v>
      </c>
      <c r="C22" s="34" t="e">
        <f>'Список на зачисление'!#REF!</f>
        <v>#REF!</v>
      </c>
      <c r="D22" s="34" t="e">
        <f>'Список на зачисление'!#REF!</f>
        <v>#REF!</v>
      </c>
      <c r="E22" s="34"/>
      <c r="F22" s="34"/>
      <c r="G22" s="34"/>
      <c r="H22" s="34"/>
    </row>
    <row r="23" spans="1:8" ht="12.75">
      <c r="A23" s="34" t="e">
        <f>'Список на зачисление'!#REF!</f>
        <v>#REF!</v>
      </c>
      <c r="B23" s="34" t="e">
        <f>'Список на зачисление'!#REF!</f>
        <v>#REF!</v>
      </c>
      <c r="C23" s="34" t="e">
        <f>'Список на зачисление'!#REF!</f>
        <v>#REF!</v>
      </c>
      <c r="D23" s="34" t="e">
        <f>'Список на зачисление'!#REF!</f>
        <v>#REF!</v>
      </c>
      <c r="E23" s="34"/>
      <c r="F23" s="34"/>
      <c r="G23" s="34"/>
      <c r="H23" s="34"/>
    </row>
    <row r="24" spans="1:8" ht="12.75">
      <c r="A24" s="34">
        <f>'Список на зачисление'!A22</f>
        <v>0</v>
      </c>
      <c r="B24" s="34">
        <f>'Список на зачисление'!B22</f>
        <v>0</v>
      </c>
      <c r="C24" s="34" t="e">
        <f>'Список на зачисление'!#REF!</f>
        <v>#REF!</v>
      </c>
      <c r="D24" s="34" t="e">
        <f>'Список на зачисление'!#REF!</f>
        <v>#REF!</v>
      </c>
      <c r="E24" s="34"/>
      <c r="F24" s="34"/>
      <c r="G24" s="34"/>
      <c r="H24" s="34"/>
    </row>
    <row r="25" spans="1:8" ht="12.75">
      <c r="A25" s="34">
        <f>'Список на зачисление'!A23</f>
        <v>0</v>
      </c>
      <c r="B25" s="34">
        <f>'Список на зачисление'!B23</f>
        <v>0</v>
      </c>
      <c r="C25" s="34" t="e">
        <f>'Список на зачисление'!#REF!</f>
        <v>#REF!</v>
      </c>
      <c r="D25" s="34" t="e">
        <f>'Список на зачисление'!#REF!</f>
        <v>#REF!</v>
      </c>
      <c r="E25" s="34"/>
      <c r="F25" s="34"/>
      <c r="G25" s="34"/>
      <c r="H25" s="34"/>
    </row>
    <row r="26" spans="1:8" ht="12.75">
      <c r="A26" s="34" t="e">
        <f>'Список на зачисление'!#REF!</f>
        <v>#REF!</v>
      </c>
      <c r="B26" s="34" t="e">
        <f>'Список на зачисление'!#REF!</f>
        <v>#REF!</v>
      </c>
      <c r="C26" s="34" t="e">
        <f>'Список на зачисление'!#REF!</f>
        <v>#REF!</v>
      </c>
      <c r="D26" s="34" t="e">
        <f>'Список на зачисление'!#REF!</f>
        <v>#REF!</v>
      </c>
      <c r="E26" s="34"/>
      <c r="F26" s="34"/>
      <c r="G26" s="34"/>
      <c r="H26" s="34"/>
    </row>
    <row r="27" spans="1:8" ht="12.75">
      <c r="A27" s="34">
        <f>'Список на зачисление'!A24</f>
        <v>0</v>
      </c>
      <c r="B27" s="34">
        <f>'Список на зачисление'!B24</f>
        <v>0</v>
      </c>
      <c r="C27" s="34" t="e">
        <f>'Список на зачисление'!#REF!</f>
        <v>#REF!</v>
      </c>
      <c r="D27" s="34" t="e">
        <f>'Список на зачисление'!#REF!</f>
        <v>#REF!</v>
      </c>
      <c r="E27" s="34"/>
      <c r="F27" s="34"/>
      <c r="G27" s="34"/>
      <c r="H27" s="34"/>
    </row>
    <row r="28" spans="1:8" ht="12.75">
      <c r="A28" s="34">
        <f>'Список на зачисление'!A25</f>
        <v>0</v>
      </c>
      <c r="B28" s="34">
        <f>'Список на зачисление'!B25</f>
        <v>0</v>
      </c>
      <c r="C28" s="34" t="e">
        <f>'Список на зачисление'!#REF!</f>
        <v>#REF!</v>
      </c>
      <c r="D28" s="34" t="e">
        <f>'Список на зачисление'!#REF!</f>
        <v>#REF!</v>
      </c>
      <c r="E28" s="34"/>
      <c r="F28" s="34"/>
      <c r="G28" s="34"/>
      <c r="H28" s="34"/>
    </row>
    <row r="29" spans="1:8" ht="12.75">
      <c r="A29" s="34">
        <f>'Список на зачисление'!A26</f>
        <v>0</v>
      </c>
      <c r="B29" s="34">
        <f>'Список на зачисление'!B26</f>
        <v>0</v>
      </c>
      <c r="C29" s="34" t="e">
        <f>'Список на зачисление'!#REF!</f>
        <v>#REF!</v>
      </c>
      <c r="D29" s="34" t="e">
        <f>'Список на зачисление'!#REF!</f>
        <v>#REF!</v>
      </c>
      <c r="E29" s="34"/>
      <c r="F29" s="34"/>
      <c r="G29" s="34"/>
      <c r="H29" s="34"/>
    </row>
    <row r="30" spans="1:8" ht="12.75">
      <c r="A30" s="34">
        <f>'Список на зачисление'!A27</f>
        <v>0</v>
      </c>
      <c r="B30" s="34">
        <f>'Список на зачисление'!B27</f>
        <v>0</v>
      </c>
      <c r="C30" s="34" t="e">
        <f>'Список на зачисление'!#REF!</f>
        <v>#REF!</v>
      </c>
      <c r="D30" s="34" t="e">
        <f>'Список на зачисление'!#REF!</f>
        <v>#REF!</v>
      </c>
      <c r="E30" s="34"/>
      <c r="F30" s="34"/>
      <c r="G30" s="34"/>
      <c r="H30" s="34"/>
    </row>
    <row r="31" spans="1:8" ht="12.75">
      <c r="A31" s="34">
        <f>'Список на зачисление'!A28</f>
        <v>0</v>
      </c>
      <c r="B31" s="34">
        <f>'Список на зачисление'!B28</f>
        <v>0</v>
      </c>
      <c r="C31" s="34" t="e">
        <f>'Список на зачисление'!#REF!</f>
        <v>#REF!</v>
      </c>
      <c r="D31" s="34" t="e">
        <f>'Список на зачисление'!#REF!</f>
        <v>#REF!</v>
      </c>
      <c r="E31" s="34"/>
      <c r="F31" s="34"/>
      <c r="G31" s="34"/>
      <c r="H31" s="34"/>
    </row>
    <row r="32" spans="1:8" ht="12.75">
      <c r="A32" s="34" t="e">
        <f>'Список на зачисление'!#REF!</f>
        <v>#REF!</v>
      </c>
      <c r="B32" s="34">
        <f>'Список на зачисление'!B33</f>
        <v>0</v>
      </c>
      <c r="C32" s="34" t="e">
        <f>'Список на зачисление'!#REF!</f>
        <v>#REF!</v>
      </c>
      <c r="D32" s="34" t="e">
        <f>'Список на зачисление'!#REF!</f>
        <v>#REF!</v>
      </c>
      <c r="E32" s="34"/>
      <c r="F32" s="34"/>
      <c r="G32" s="34"/>
      <c r="H32" s="34"/>
    </row>
    <row r="33" spans="1:8" ht="12.75">
      <c r="A33" s="34">
        <f>'Список на зачисление'!A29</f>
        <v>0</v>
      </c>
      <c r="B33" s="34">
        <f>'Список на зачисление'!B29</f>
        <v>0</v>
      </c>
      <c r="C33" s="34" t="e">
        <f>'Список на зачисление'!#REF!</f>
        <v>#REF!</v>
      </c>
      <c r="D33" s="34" t="e">
        <f>'Список на зачисление'!#REF!</f>
        <v>#REF!</v>
      </c>
      <c r="E33" s="34"/>
      <c r="F33" s="34"/>
      <c r="G33" s="34"/>
      <c r="H33" s="34"/>
    </row>
    <row r="34" spans="1:8" ht="12.75">
      <c r="A34" s="34" t="e">
        <f>'Список на зачисление'!#REF!</f>
        <v>#REF!</v>
      </c>
      <c r="B34" s="34">
        <f>'Список на зачисление'!B31</f>
        <v>0</v>
      </c>
      <c r="C34" s="34" t="e">
        <f>'Список на зачисление'!#REF!</f>
        <v>#REF!</v>
      </c>
      <c r="D34" s="34" t="e">
        <f>'Список на зачисление'!#REF!</f>
        <v>#REF!</v>
      </c>
      <c r="E34" s="34"/>
      <c r="F34" s="34"/>
      <c r="G34" s="34"/>
      <c r="H34" s="34"/>
    </row>
    <row r="35" spans="1:8" ht="12.75">
      <c r="A35" s="34">
        <f>'Список на зачисление'!A30</f>
        <v>0</v>
      </c>
      <c r="B35" s="34">
        <f>'Список на зачисление'!B30</f>
        <v>0</v>
      </c>
      <c r="C35" s="34" t="e">
        <f>'Список на зачисление'!#REF!</f>
        <v>#REF!</v>
      </c>
      <c r="D35" s="34" t="e">
        <f>'Список на зачисление'!#REF!</f>
        <v>#REF!</v>
      </c>
      <c r="E35" s="34"/>
      <c r="F35" s="34"/>
      <c r="G35" s="34"/>
      <c r="H35" s="34"/>
    </row>
    <row r="36" spans="1:8" ht="12.75">
      <c r="A36" s="34">
        <f>'Список на зачисление'!A32</f>
        <v>0</v>
      </c>
      <c r="B36" s="34">
        <f>'Список на зачисление'!B32</f>
        <v>0</v>
      </c>
      <c r="C36" s="34">
        <f>'Список на зачисление'!C32</f>
        <v>0</v>
      </c>
      <c r="D36" s="34">
        <f>'Список на зачисление'!D32</f>
        <v>0</v>
      </c>
      <c r="E36" s="34"/>
      <c r="F36" s="34"/>
      <c r="G36" s="34"/>
      <c r="H36" s="34"/>
    </row>
    <row r="37" spans="1:8" ht="12.75">
      <c r="A37" s="34">
        <f>'Список на зачисление'!A33</f>
        <v>0</v>
      </c>
      <c r="B37" s="34" t="e">
        <f>'Список на зачисление'!#REF!</f>
        <v>#REF!</v>
      </c>
      <c r="C37" s="34" t="e">
        <f>'Список на зачисление'!#REF!</f>
        <v>#REF!</v>
      </c>
      <c r="D37" s="34" t="e">
        <f>'Список на зачисление'!#REF!</f>
        <v>#REF!</v>
      </c>
      <c r="E37" s="34"/>
      <c r="F37" s="34"/>
      <c r="G37" s="34"/>
      <c r="H37" s="34"/>
    </row>
    <row r="38" spans="1:8" ht="12.75">
      <c r="A38" s="34" t="e">
        <f>'Список на зачисление'!#REF!</f>
        <v>#REF!</v>
      </c>
      <c r="B38" s="34" t="e">
        <f>'Список на зачисление'!#REF!</f>
        <v>#REF!</v>
      </c>
      <c r="C38" s="34" t="e">
        <f>'Список на зачисление'!#REF!</f>
        <v>#REF!</v>
      </c>
      <c r="D38" s="34" t="e">
        <f>'Список на зачисление'!#REF!</f>
        <v>#REF!</v>
      </c>
      <c r="E38" s="34"/>
      <c r="F38" s="34"/>
      <c r="G38" s="34"/>
      <c r="H38" s="34"/>
    </row>
    <row r="39" spans="1:8" ht="12.75">
      <c r="A39" s="34" t="e">
        <f>'Список на зачисление'!#REF!</f>
        <v>#REF!</v>
      </c>
      <c r="B39" s="34" t="e">
        <f>'Список на зачисление'!#REF!</f>
        <v>#REF!</v>
      </c>
      <c r="C39" s="34" t="e">
        <f>'Список на зачисление'!#REF!</f>
        <v>#REF!</v>
      </c>
      <c r="D39" s="34" t="e">
        <f>'Список на зачисление'!#REF!</f>
        <v>#REF!</v>
      </c>
      <c r="E39" s="34"/>
      <c r="F39" s="34"/>
      <c r="G39" s="34"/>
      <c r="H39" s="34"/>
    </row>
    <row r="42" spans="1:8" ht="12.75">
      <c r="A42" s="425" t="s">
        <v>90</v>
      </c>
      <c r="B42" s="425"/>
      <c r="C42" s="425"/>
      <c r="D42" s="425"/>
      <c r="F42" s="423" t="s">
        <v>91</v>
      </c>
      <c r="G42" s="423"/>
      <c r="H42" s="423"/>
    </row>
  </sheetData>
  <sheetProtection/>
  <mergeCells count="19">
    <mergeCell ref="A10:C10"/>
    <mergeCell ref="A11:C11"/>
    <mergeCell ref="A42:D42"/>
    <mergeCell ref="F42:H42"/>
    <mergeCell ref="E13:G13"/>
    <mergeCell ref="H13:H14"/>
    <mergeCell ref="A13:A14"/>
    <mergeCell ref="B13:B14"/>
    <mergeCell ref="C13:C14"/>
    <mergeCell ref="D13:D14"/>
    <mergeCell ref="A1:H1"/>
    <mergeCell ref="A2:H2"/>
    <mergeCell ref="A3:H3"/>
    <mergeCell ref="A4:H4"/>
    <mergeCell ref="A9:C9"/>
    <mergeCell ref="A5:H5"/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SheetLayoutView="80" zoomScalePageLayoutView="0" workbookViewId="0" topLeftCell="A34">
      <selection activeCell="F37" sqref="F37"/>
    </sheetView>
  </sheetViews>
  <sheetFormatPr defaultColWidth="9.00390625" defaultRowHeight="12.75"/>
  <cols>
    <col min="2" max="2" width="46.875" style="0" customWidth="1"/>
    <col min="3" max="3" width="37.125" style="0" customWidth="1"/>
    <col min="4" max="5" width="19.00390625" style="0" customWidth="1"/>
    <col min="6" max="6" width="28.375" style="0" customWidth="1"/>
    <col min="7" max="7" width="17.375" style="0" customWidth="1"/>
  </cols>
  <sheetData>
    <row r="1" spans="1:9" ht="15.75">
      <c r="A1" s="316" t="s">
        <v>49</v>
      </c>
      <c r="B1" s="316"/>
      <c r="C1" s="316"/>
      <c r="D1" s="316"/>
      <c r="E1" s="316"/>
      <c r="F1" s="316"/>
      <c r="G1" s="316"/>
      <c r="H1" s="12"/>
      <c r="I1" s="12"/>
    </row>
    <row r="2" spans="1:9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316"/>
      <c r="H2" s="12"/>
      <c r="I2" s="12"/>
    </row>
    <row r="4" spans="1:9" ht="12.75">
      <c r="A4" s="321" t="s">
        <v>92</v>
      </c>
      <c r="B4" s="321"/>
      <c r="C4" s="321"/>
      <c r="D4" s="321"/>
      <c r="E4" s="321"/>
      <c r="F4" s="321"/>
      <c r="G4" s="321"/>
      <c r="H4" s="29"/>
      <c r="I4" s="29"/>
    </row>
    <row r="5" spans="1:9" ht="12.75">
      <c r="A5" s="315" t="s">
        <v>99</v>
      </c>
      <c r="B5" s="315"/>
      <c r="C5" s="315"/>
      <c r="D5" s="315"/>
      <c r="E5" s="315"/>
      <c r="F5" s="315"/>
      <c r="G5" s="315"/>
      <c r="H5" s="35"/>
      <c r="I5" s="35"/>
    </row>
    <row r="6" spans="1:9" ht="12.75">
      <c r="A6" s="315" t="str">
        <f>УТП!A13</f>
        <v> дополнительной профессиональной программы повышения квалификации</v>
      </c>
      <c r="B6" s="315"/>
      <c r="C6" s="315"/>
      <c r="D6" s="315"/>
      <c r="E6" s="315"/>
      <c r="F6" s="315"/>
      <c r="G6" s="315"/>
      <c r="H6" s="35"/>
      <c r="I6" s="35"/>
    </row>
    <row r="7" spans="1:9" ht="12.75">
      <c r="A7" s="315" t="str">
        <f>УТП!A14</f>
        <v> учителей информатики по теме:</v>
      </c>
      <c r="B7" s="315"/>
      <c r="C7" s="315"/>
      <c r="D7" s="315"/>
      <c r="E7" s="315"/>
      <c r="F7" s="315"/>
      <c r="G7" s="315"/>
      <c r="H7" s="35"/>
      <c r="I7" s="35"/>
    </row>
    <row r="8" spans="1:9" ht="12.75">
      <c r="A8" s="317"/>
      <c r="B8" s="315"/>
      <c r="C8" s="315"/>
      <c r="D8" s="315"/>
      <c r="E8" s="315"/>
      <c r="F8" s="315"/>
      <c r="G8" s="315"/>
      <c r="H8" s="35"/>
      <c r="I8" s="35"/>
    </row>
    <row r="9" spans="1:9" ht="12.75">
      <c r="A9" s="315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9" s="315"/>
      <c r="C9" s="315"/>
      <c r="D9" s="315"/>
      <c r="E9" s="315"/>
      <c r="F9" s="315"/>
      <c r="G9" s="315"/>
      <c r="H9" s="35"/>
      <c r="I9" s="35"/>
    </row>
    <row r="11" spans="1:7" ht="12.75">
      <c r="A11" s="368" t="s">
        <v>100</v>
      </c>
      <c r="B11" s="368"/>
      <c r="C11" s="368"/>
      <c r="D11" s="368"/>
      <c r="E11" s="432"/>
      <c r="F11" s="432"/>
      <c r="G11" s="432"/>
    </row>
    <row r="12" spans="1:7" ht="63.75">
      <c r="A12" s="38" t="s">
        <v>0</v>
      </c>
      <c r="B12" s="38" t="s">
        <v>101</v>
      </c>
      <c r="C12" s="38" t="s">
        <v>102</v>
      </c>
      <c r="D12" s="229" t="s">
        <v>10</v>
      </c>
      <c r="E12" s="40" t="s">
        <v>105</v>
      </c>
      <c r="F12" s="111"/>
      <c r="G12" s="111"/>
    </row>
    <row r="13" spans="1:5" ht="38.25">
      <c r="A13" s="2">
        <v>1</v>
      </c>
      <c r="B13" s="2" t="e">
        <f>'Список на зачисление'!#REF!</f>
        <v>#REF!</v>
      </c>
      <c r="C13" s="39" t="str">
        <f>УТП!B102</f>
        <v>Групповые консультации группа 1 "Современный урок в условиях введения ФГОС ООО"</v>
      </c>
      <c r="D13" s="360">
        <f>'Ведомость учета работы'!P31</f>
        <v>0</v>
      </c>
      <c r="E13" s="433">
        <v>2</v>
      </c>
    </row>
    <row r="14" spans="1:5" ht="38.25">
      <c r="A14" s="2">
        <v>2</v>
      </c>
      <c r="B14" s="2">
        <f>'Список на зачисление'!B15</f>
        <v>0</v>
      </c>
      <c r="C14" s="39" t="str">
        <f>C13</f>
        <v>Групповые консультации группа 1 "Современный урок в условиях введения ФГОС ООО"</v>
      </c>
      <c r="D14" s="395"/>
      <c r="E14" s="431"/>
    </row>
    <row r="15" spans="1:5" ht="38.25">
      <c r="A15" s="2">
        <v>3</v>
      </c>
      <c r="B15" s="2">
        <f>'Список на зачисление'!B16</f>
        <v>0</v>
      </c>
      <c r="C15" s="39" t="str">
        <f>C13</f>
        <v>Групповые консультации группа 1 "Современный урок в условиях введения ФГОС ООО"</v>
      </c>
      <c r="D15" s="395"/>
      <c r="E15" s="431"/>
    </row>
    <row r="16" spans="1:5" ht="38.25">
      <c r="A16" s="2">
        <v>4</v>
      </c>
      <c r="B16" s="2">
        <f>'Список на зачисление'!B17</f>
        <v>0</v>
      </c>
      <c r="C16" s="39" t="str">
        <f>C13</f>
        <v>Групповые консультации группа 1 "Современный урок в условиях введения ФГОС ООО"</v>
      </c>
      <c r="D16" s="395"/>
      <c r="E16" s="431"/>
    </row>
    <row r="17" spans="1:5" ht="38.25">
      <c r="A17" s="2">
        <v>5</v>
      </c>
      <c r="B17" s="2">
        <f>'Список на зачисление'!B18</f>
        <v>0</v>
      </c>
      <c r="C17" s="39" t="str">
        <f>C13</f>
        <v>Групповые консультации группа 1 "Современный урок в условиях введения ФГОС ООО"</v>
      </c>
      <c r="D17" s="395"/>
      <c r="E17" s="431"/>
    </row>
    <row r="18" spans="1:5" ht="38.25">
      <c r="A18" s="2">
        <v>6</v>
      </c>
      <c r="B18" s="2">
        <f>'Список на зачисление'!B19</f>
        <v>0</v>
      </c>
      <c r="C18" s="39" t="str">
        <f>C13</f>
        <v>Групповые консультации группа 1 "Современный урок в условиях введения ФГОС ООО"</v>
      </c>
      <c r="D18" s="395"/>
      <c r="E18" s="431"/>
    </row>
    <row r="19" spans="1:5" ht="38.25">
      <c r="A19" s="2">
        <v>7</v>
      </c>
      <c r="B19" s="2">
        <f>'Список на зачисление'!B20</f>
        <v>0</v>
      </c>
      <c r="C19" s="39" t="str">
        <f>C13</f>
        <v>Групповые консультации группа 1 "Современный урок в условиях введения ФГОС ООО"</v>
      </c>
      <c r="D19" s="395"/>
      <c r="E19" s="431"/>
    </row>
    <row r="20" spans="1:5" ht="38.25">
      <c r="A20" s="2">
        <v>8</v>
      </c>
      <c r="B20" s="2">
        <f>'Список на зачисление'!B21</f>
        <v>0</v>
      </c>
      <c r="C20" s="39" t="str">
        <f>C13</f>
        <v>Групповые консультации группа 1 "Современный урок в условиях введения ФГОС ООО"</v>
      </c>
      <c r="D20" s="404"/>
      <c r="E20" s="431"/>
    </row>
    <row r="22" spans="1:7" ht="12.75">
      <c r="A22" s="368" t="s">
        <v>103</v>
      </c>
      <c r="B22" s="368"/>
      <c r="C22" s="368"/>
      <c r="D22" s="368"/>
      <c r="E22" s="368"/>
      <c r="F22" s="432"/>
      <c r="G22" s="432"/>
    </row>
    <row r="23" spans="1:7" ht="63.75">
      <c r="A23" s="38" t="s">
        <v>0</v>
      </c>
      <c r="B23" s="38" t="s">
        <v>101</v>
      </c>
      <c r="C23" s="38" t="s">
        <v>102</v>
      </c>
      <c r="D23" s="39" t="s">
        <v>10</v>
      </c>
      <c r="E23" s="40" t="s">
        <v>105</v>
      </c>
      <c r="F23" s="111"/>
      <c r="G23" s="111"/>
    </row>
    <row r="24" spans="1:5" ht="12.75">
      <c r="A24" s="2">
        <v>1</v>
      </c>
      <c r="B24" s="2">
        <f>'Список на зачисление'!B22</f>
        <v>0</v>
      </c>
      <c r="C24" s="99">
        <f>'Ведомость учета работы'!B32</f>
        <v>0</v>
      </c>
      <c r="D24" s="360">
        <f>'Ведомость учета работы'!P32</f>
        <v>0</v>
      </c>
      <c r="E24" s="430">
        <v>2</v>
      </c>
    </row>
    <row r="25" spans="1:5" ht="12.75">
      <c r="A25" s="2">
        <v>2</v>
      </c>
      <c r="B25" s="2">
        <f>'Список на зачисление'!B23</f>
        <v>0</v>
      </c>
      <c r="C25" s="99">
        <f aca="true" t="shared" si="0" ref="C25:C30">C24</f>
        <v>0</v>
      </c>
      <c r="D25" s="395"/>
      <c r="E25" s="431"/>
    </row>
    <row r="26" spans="1:5" ht="12.75">
      <c r="A26" s="2">
        <v>3</v>
      </c>
      <c r="B26" s="2">
        <f>'Список на зачисление'!B24</f>
        <v>0</v>
      </c>
      <c r="C26" s="99">
        <f t="shared" si="0"/>
        <v>0</v>
      </c>
      <c r="D26" s="395"/>
      <c r="E26" s="431"/>
    </row>
    <row r="27" spans="1:5" ht="12.75">
      <c r="A27" s="2">
        <v>4</v>
      </c>
      <c r="B27" s="2">
        <f>'Список на зачисление'!B25</f>
        <v>0</v>
      </c>
      <c r="C27" s="99">
        <f t="shared" si="0"/>
        <v>0</v>
      </c>
      <c r="D27" s="395"/>
      <c r="E27" s="431"/>
    </row>
    <row r="28" spans="1:5" ht="12.75">
      <c r="A28" s="2">
        <v>5</v>
      </c>
      <c r="B28" s="2">
        <f>'Список на зачисление'!B26</f>
        <v>0</v>
      </c>
      <c r="C28" s="99">
        <f t="shared" si="0"/>
        <v>0</v>
      </c>
      <c r="D28" s="395"/>
      <c r="E28" s="431"/>
    </row>
    <row r="29" spans="1:5" ht="12.75">
      <c r="A29" s="2">
        <v>6</v>
      </c>
      <c r="B29" s="2">
        <f>'Список на зачисление'!B27</f>
        <v>0</v>
      </c>
      <c r="C29" s="99">
        <f t="shared" si="0"/>
        <v>0</v>
      </c>
      <c r="D29" s="395"/>
      <c r="E29" s="431"/>
    </row>
    <row r="30" spans="1:5" ht="12.75">
      <c r="A30" s="2">
        <v>7</v>
      </c>
      <c r="B30" s="2">
        <f>'Список на зачисление'!B28</f>
        <v>0</v>
      </c>
      <c r="C30" s="99">
        <f t="shared" si="0"/>
        <v>0</v>
      </c>
      <c r="D30" s="395"/>
      <c r="E30" s="431"/>
    </row>
    <row r="31" spans="1:5" ht="12.75">
      <c r="A31" s="2">
        <v>8</v>
      </c>
      <c r="B31" s="2">
        <f>'Список на зачисление'!B33</f>
        <v>0</v>
      </c>
      <c r="C31" s="99">
        <f>C29</f>
        <v>0</v>
      </c>
      <c r="D31" s="404"/>
      <c r="E31" s="431"/>
    </row>
    <row r="33" spans="1:7" ht="12.75">
      <c r="A33" s="368" t="s">
        <v>104</v>
      </c>
      <c r="B33" s="368"/>
      <c r="C33" s="368"/>
      <c r="D33" s="368"/>
      <c r="E33" s="368"/>
      <c r="F33" s="432"/>
      <c r="G33" s="432"/>
    </row>
    <row r="34" spans="1:7" ht="63.75">
      <c r="A34" s="38" t="s">
        <v>0</v>
      </c>
      <c r="B34" s="38" t="s">
        <v>101</v>
      </c>
      <c r="C34" s="38" t="s">
        <v>102</v>
      </c>
      <c r="D34" s="39" t="s">
        <v>10</v>
      </c>
      <c r="E34" s="40" t="s">
        <v>105</v>
      </c>
      <c r="F34" s="111"/>
      <c r="G34" s="111"/>
    </row>
    <row r="35" spans="1:5" ht="25.5">
      <c r="A35" s="2">
        <v>1</v>
      </c>
      <c r="B35" s="2">
        <f>'Список на зачисление'!B29</f>
        <v>0</v>
      </c>
      <c r="C35" s="99" t="str">
        <f>УТП!B104</f>
        <v>Групповые консультации группа 3 "Олимпиадная информатика"</v>
      </c>
      <c r="D35" s="360">
        <f>D13</f>
        <v>0</v>
      </c>
      <c r="E35" s="430">
        <v>2</v>
      </c>
    </row>
    <row r="36" spans="1:5" ht="25.5">
      <c r="A36" s="2">
        <v>2</v>
      </c>
      <c r="B36" s="2">
        <f>'Список на зачисление'!B31</f>
        <v>0</v>
      </c>
      <c r="C36" s="99" t="str">
        <f>C35</f>
        <v>Групповые консультации группа 3 "Олимпиадная информатика"</v>
      </c>
      <c r="D36" s="395"/>
      <c r="E36" s="431"/>
    </row>
    <row r="37" spans="1:5" ht="25.5">
      <c r="A37" s="2">
        <v>3</v>
      </c>
      <c r="B37" s="2">
        <f>'Список на зачисление'!B30</f>
        <v>0</v>
      </c>
      <c r="C37" s="99" t="str">
        <f>C35</f>
        <v>Групповые консультации группа 3 "Олимпиадная информатика"</v>
      </c>
      <c r="D37" s="395"/>
      <c r="E37" s="431"/>
    </row>
    <row r="38" spans="1:5" ht="25.5">
      <c r="A38" s="2">
        <v>4</v>
      </c>
      <c r="B38" s="2">
        <f>'Список на зачисление'!B32</f>
        <v>0</v>
      </c>
      <c r="C38" s="99" t="str">
        <f>C36</f>
        <v>Групповые консультации группа 3 "Олимпиадная информатика"</v>
      </c>
      <c r="D38" s="395"/>
      <c r="E38" s="431"/>
    </row>
    <row r="39" spans="1:5" ht="25.5">
      <c r="A39" s="2">
        <v>5</v>
      </c>
      <c r="B39" s="2" t="e">
        <f>'Список на зачисление'!#REF!</f>
        <v>#REF!</v>
      </c>
      <c r="C39" s="99" t="str">
        <f>C36</f>
        <v>Групповые консультации группа 3 "Олимпиадная информатика"</v>
      </c>
      <c r="D39" s="395"/>
      <c r="E39" s="431"/>
    </row>
    <row r="40" spans="1:5" ht="25.5">
      <c r="A40" s="2">
        <v>6</v>
      </c>
      <c r="B40" s="2" t="e">
        <f>'Список на зачисление'!#REF!</f>
        <v>#REF!</v>
      </c>
      <c r="C40" s="99" t="str">
        <f>C36</f>
        <v>Групповые консультации группа 3 "Олимпиадная информатика"</v>
      </c>
      <c r="D40" s="395"/>
      <c r="E40" s="431"/>
    </row>
    <row r="41" spans="1:5" ht="12.75">
      <c r="A41" s="2"/>
      <c r="B41" s="2"/>
      <c r="C41" s="2"/>
      <c r="D41" s="395"/>
      <c r="E41" s="431"/>
    </row>
    <row r="42" spans="1:5" ht="12.75">
      <c r="A42" s="2"/>
      <c r="B42" s="2"/>
      <c r="C42" s="2"/>
      <c r="D42" s="395"/>
      <c r="E42" s="431"/>
    </row>
    <row r="43" spans="1:5" ht="12.75">
      <c r="A43" s="2"/>
      <c r="B43" s="2"/>
      <c r="C43" s="2"/>
      <c r="D43" s="404"/>
      <c r="E43" s="431"/>
    </row>
    <row r="45" spans="1:8" ht="12.75">
      <c r="A45" s="315" t="s">
        <v>90</v>
      </c>
      <c r="B45" s="315"/>
      <c r="C45" s="315"/>
      <c r="D45" s="315"/>
      <c r="F45" s="35" t="s">
        <v>174</v>
      </c>
      <c r="G45" s="35"/>
      <c r="H45" s="35"/>
    </row>
  </sheetData>
  <sheetProtection/>
  <mergeCells count="18">
    <mergeCell ref="D35:D43"/>
    <mergeCell ref="A45:D45"/>
    <mergeCell ref="E35:E43"/>
    <mergeCell ref="A9:G9"/>
    <mergeCell ref="A33:G33"/>
    <mergeCell ref="E13:E20"/>
    <mergeCell ref="E24:E31"/>
    <mergeCell ref="A11:G11"/>
    <mergeCell ref="A22:G22"/>
    <mergeCell ref="D13:D20"/>
    <mergeCell ref="A1:G1"/>
    <mergeCell ref="A2:G2"/>
    <mergeCell ref="A4:G4"/>
    <mergeCell ref="A5:G5"/>
    <mergeCell ref="D24:D31"/>
    <mergeCell ref="A6:G6"/>
    <mergeCell ref="A7:G7"/>
    <mergeCell ref="A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3.25390625" style="0" bestFit="1" customWidth="1"/>
    <col min="2" max="2" width="38.875" style="0" customWidth="1"/>
    <col min="3" max="3" width="20.00390625" style="0" customWidth="1"/>
    <col min="4" max="4" width="18.625" style="0" customWidth="1"/>
    <col min="5" max="5" width="22.875" style="0" customWidth="1"/>
    <col min="6" max="6" width="20.625" style="0" customWidth="1"/>
    <col min="7" max="7" width="24.625" style="0" customWidth="1"/>
    <col min="8" max="8" width="18.625" style="0" customWidth="1"/>
    <col min="9" max="9" width="13.375" style="0" customWidth="1"/>
  </cols>
  <sheetData>
    <row r="1" spans="1:9" ht="15.75">
      <c r="A1" s="316" t="s">
        <v>49</v>
      </c>
      <c r="B1" s="316"/>
      <c r="C1" s="316"/>
      <c r="D1" s="316"/>
      <c r="E1" s="316"/>
      <c r="F1" s="316"/>
      <c r="G1" s="316"/>
      <c r="H1" s="316"/>
      <c r="I1" s="316"/>
    </row>
    <row r="2" spans="1:9" ht="15.75">
      <c r="A2" s="316">
        <f>'Список на зачисление'!A2:H2</f>
        <v>0</v>
      </c>
      <c r="B2" s="316"/>
      <c r="C2" s="316"/>
      <c r="D2" s="316"/>
      <c r="E2" s="316"/>
      <c r="F2" s="316"/>
      <c r="G2" s="316"/>
      <c r="H2" s="316"/>
      <c r="I2" s="316"/>
    </row>
    <row r="4" spans="1:9" ht="12.75">
      <c r="A4" s="315" t="s">
        <v>92</v>
      </c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 t="s">
        <v>159</v>
      </c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 t="str">
        <f>УТП!A13</f>
        <v> дополнительной профессиональной программы повышения квалификации</v>
      </c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 t="str">
        <f>УТП!A14</f>
        <v> учителей информатики по теме:</v>
      </c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9" s="315"/>
      <c r="C9" s="315"/>
      <c r="D9" s="315"/>
      <c r="E9" s="315"/>
      <c r="F9" s="315"/>
      <c r="G9" s="315"/>
      <c r="H9" s="315"/>
      <c r="I9" s="315"/>
    </row>
    <row r="10" spans="1:9" ht="15.75">
      <c r="A10" s="437" t="str">
        <f>УТП!B21</f>
        <v>Сроки проведения:</v>
      </c>
      <c r="B10" s="437"/>
      <c r="C10" s="437"/>
      <c r="D10" s="14">
        <f>УТП!C21</f>
        <v>43136</v>
      </c>
      <c r="E10" s="28" t="s">
        <v>40</v>
      </c>
      <c r="F10" s="14">
        <f>УТП!I21</f>
        <v>43153</v>
      </c>
      <c r="G10" s="14"/>
      <c r="H10" s="14"/>
      <c r="I10" s="15"/>
    </row>
    <row r="11" spans="1:9" ht="15.75">
      <c r="A11" s="375" t="str">
        <f>УТП!B22</f>
        <v>Дистанционное обучение</v>
      </c>
      <c r="B11" s="375"/>
      <c r="C11" s="375"/>
      <c r="D11" s="14">
        <f>УТП!C22</f>
        <v>43136</v>
      </c>
      <c r="E11" s="28" t="s">
        <v>40</v>
      </c>
      <c r="F11" s="14">
        <f>УТП!I22</f>
        <v>43142</v>
      </c>
      <c r="G11" s="14"/>
      <c r="H11" s="14"/>
      <c r="I11" s="15"/>
    </row>
    <row r="12" spans="1:9" ht="15.75">
      <c r="A12" s="375" t="str">
        <f>УТП!B23</f>
        <v>Очное обучение</v>
      </c>
      <c r="B12" s="375"/>
      <c r="C12" s="375"/>
      <c r="D12" s="14">
        <f>УТП!C23</f>
        <v>43143</v>
      </c>
      <c r="E12" s="28" t="s">
        <v>40</v>
      </c>
      <c r="F12" s="14">
        <f>УТП!I23</f>
        <v>43153</v>
      </c>
      <c r="G12" s="14"/>
      <c r="H12" s="14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38.25" customHeight="1">
      <c r="A14" s="396" t="s">
        <v>112</v>
      </c>
      <c r="B14" s="396"/>
      <c r="C14" s="396"/>
      <c r="D14" s="48" t="s">
        <v>113</v>
      </c>
      <c r="E14" s="49" t="s">
        <v>114</v>
      </c>
      <c r="F14" s="436" t="s">
        <v>116</v>
      </c>
      <c r="G14" s="436"/>
      <c r="H14" s="436"/>
      <c r="I14" s="436"/>
    </row>
    <row r="15" spans="4:8" ht="12.75">
      <c r="D15" s="435" t="s">
        <v>115</v>
      </c>
      <c r="E15" s="435"/>
      <c r="F15" s="435"/>
      <c r="G15" s="50"/>
      <c r="H15" s="50"/>
    </row>
    <row r="16" spans="5:9" ht="12.75">
      <c r="E16" s="50"/>
      <c r="F16" s="50"/>
      <c r="G16" s="50"/>
      <c r="H16" s="50"/>
      <c r="I16" s="50"/>
    </row>
    <row r="17" spans="1:9" ht="12.75">
      <c r="A17" s="396" t="s">
        <v>117</v>
      </c>
      <c r="B17" s="396"/>
      <c r="C17" s="396"/>
      <c r="D17" s="111"/>
      <c r="E17" s="230"/>
      <c r="F17" s="230"/>
      <c r="G17" s="230"/>
      <c r="H17" s="230"/>
      <c r="I17" s="230"/>
    </row>
    <row r="18" spans="5:9" ht="12.75">
      <c r="E18" s="50"/>
      <c r="F18" s="50"/>
      <c r="G18" s="50"/>
      <c r="H18" s="50"/>
      <c r="I18" s="50"/>
    </row>
    <row r="19" spans="1:9" ht="12.75">
      <c r="A19" s="315" t="s">
        <v>118</v>
      </c>
      <c r="B19" s="315"/>
      <c r="C19" s="315"/>
      <c r="D19" t="s">
        <v>287</v>
      </c>
      <c r="E19" s="50"/>
      <c r="F19" s="50"/>
      <c r="G19" s="50"/>
      <c r="H19" s="50"/>
      <c r="I19" s="50"/>
    </row>
    <row r="22" spans="1:7" ht="25.5">
      <c r="A22" s="23">
        <f>'Список на зачисление'!A14</f>
        <v>0</v>
      </c>
      <c r="B22" s="98">
        <f>'Список на зачисление'!B14</f>
        <v>0</v>
      </c>
      <c r="C22" s="99" t="s">
        <v>109</v>
      </c>
      <c r="D22" s="99" t="s">
        <v>110</v>
      </c>
      <c r="E22" s="99" t="s">
        <v>111</v>
      </c>
      <c r="F22" s="122" t="s">
        <v>148</v>
      </c>
      <c r="G22" s="99" t="s">
        <v>119</v>
      </c>
    </row>
    <row r="23" spans="1:7" ht="39.75" customHeight="1">
      <c r="A23" s="2">
        <v>1</v>
      </c>
      <c r="B23" s="2">
        <f>'Список на зачисление'!B15</f>
        <v>0</v>
      </c>
      <c r="C23" s="224" t="s">
        <v>256</v>
      </c>
      <c r="D23" s="224"/>
      <c r="E23" s="224" t="s">
        <v>256</v>
      </c>
      <c r="F23" s="39" t="str">
        <f>F24</f>
        <v>ЭОР по информатике</v>
      </c>
      <c r="G23" s="2"/>
    </row>
    <row r="24" spans="1:7" ht="39.75" customHeight="1">
      <c r="A24" s="2">
        <v>2</v>
      </c>
      <c r="B24" s="2">
        <f>'Список на зачисление'!B16</f>
        <v>0</v>
      </c>
      <c r="C24" s="224" t="s">
        <v>256</v>
      </c>
      <c r="D24" s="224"/>
      <c r="E24" s="224" t="s">
        <v>256</v>
      </c>
      <c r="F24" s="39" t="s">
        <v>261</v>
      </c>
      <c r="G24" s="2"/>
    </row>
    <row r="25" spans="1:7" ht="39.75" customHeight="1">
      <c r="A25" s="2">
        <v>3</v>
      </c>
      <c r="B25" s="2">
        <f>'Список на зачисление'!B17</f>
        <v>0</v>
      </c>
      <c r="C25" s="224" t="s">
        <v>256</v>
      </c>
      <c r="D25" s="224"/>
      <c r="E25" s="224" t="s">
        <v>256</v>
      </c>
      <c r="F25" s="39" t="s">
        <v>261</v>
      </c>
      <c r="G25" s="2"/>
    </row>
    <row r="26" spans="1:7" ht="39.75" customHeight="1">
      <c r="A26" s="2">
        <v>4</v>
      </c>
      <c r="B26" s="2">
        <f>'Список на зачисление'!B18</f>
        <v>0</v>
      </c>
      <c r="C26" s="224" t="s">
        <v>256</v>
      </c>
      <c r="D26" s="224"/>
      <c r="E26" s="224" t="s">
        <v>256</v>
      </c>
      <c r="F26" s="39" t="s">
        <v>261</v>
      </c>
      <c r="G26" s="2"/>
    </row>
    <row r="27" spans="1:7" ht="39.75" customHeight="1">
      <c r="A27" s="2">
        <v>5</v>
      </c>
      <c r="B27" s="2">
        <f>'Список на зачисление'!B19</f>
        <v>0</v>
      </c>
      <c r="C27" s="224" t="s">
        <v>256</v>
      </c>
      <c r="D27" s="224"/>
      <c r="E27" s="224" t="s">
        <v>256</v>
      </c>
      <c r="F27" s="39" t="s">
        <v>261</v>
      </c>
      <c r="G27" s="2"/>
    </row>
    <row r="28" spans="1:7" ht="39.75" customHeight="1">
      <c r="A28" s="2">
        <v>6</v>
      </c>
      <c r="B28" s="2">
        <f>'Список на зачисление'!B20</f>
        <v>0</v>
      </c>
      <c r="C28" s="224" t="s">
        <v>256</v>
      </c>
      <c r="D28" s="224"/>
      <c r="E28" s="224" t="s">
        <v>256</v>
      </c>
      <c r="F28" s="39" t="s">
        <v>261</v>
      </c>
      <c r="G28" s="2"/>
    </row>
    <row r="29" spans="1:7" ht="39.75" customHeight="1">
      <c r="A29" s="2">
        <v>7</v>
      </c>
      <c r="B29" s="2">
        <f>'Список на зачисление'!B21</f>
        <v>0</v>
      </c>
      <c r="C29" s="224" t="s">
        <v>256</v>
      </c>
      <c r="D29" s="224"/>
      <c r="E29" s="224" t="s">
        <v>256</v>
      </c>
      <c r="F29" s="39" t="s">
        <v>261</v>
      </c>
      <c r="G29" s="2"/>
    </row>
    <row r="30" spans="1:7" ht="39.75" customHeight="1">
      <c r="A30" s="2">
        <v>8</v>
      </c>
      <c r="B30" s="2">
        <f>'Список на зачисление'!B22</f>
        <v>0</v>
      </c>
      <c r="C30" s="224" t="s">
        <v>256</v>
      </c>
      <c r="D30" s="224"/>
      <c r="E30" s="224" t="s">
        <v>256</v>
      </c>
      <c r="F30" s="39" t="s">
        <v>261</v>
      </c>
      <c r="G30" s="2"/>
    </row>
    <row r="31" spans="1:7" ht="39.75" customHeight="1">
      <c r="A31" s="2">
        <v>9</v>
      </c>
      <c r="B31" s="2">
        <f>'Список на зачисление'!B23</f>
        <v>0</v>
      </c>
      <c r="C31" s="224" t="s">
        <v>256</v>
      </c>
      <c r="D31" s="224"/>
      <c r="E31" s="224" t="s">
        <v>256</v>
      </c>
      <c r="F31" s="39" t="s">
        <v>261</v>
      </c>
      <c r="G31" s="2"/>
    </row>
    <row r="32" spans="1:7" ht="39.75" customHeight="1">
      <c r="A32" s="2">
        <v>10</v>
      </c>
      <c r="B32" s="2">
        <f>'Список на зачисление'!B24</f>
        <v>0</v>
      </c>
      <c r="C32" s="224" t="s">
        <v>256</v>
      </c>
      <c r="D32" s="224"/>
      <c r="E32" s="224" t="s">
        <v>256</v>
      </c>
      <c r="F32" s="39" t="s">
        <v>261</v>
      </c>
      <c r="G32" s="2"/>
    </row>
    <row r="33" spans="1:7" ht="39.75" customHeight="1">
      <c r="A33" s="2">
        <v>11</v>
      </c>
      <c r="B33" s="2">
        <f>'Список на зачисление'!B25</f>
        <v>0</v>
      </c>
      <c r="C33" s="224" t="s">
        <v>256</v>
      </c>
      <c r="D33" s="224"/>
      <c r="E33" s="224" t="s">
        <v>256</v>
      </c>
      <c r="F33" s="39" t="s">
        <v>261</v>
      </c>
      <c r="G33" s="2"/>
    </row>
    <row r="34" spans="1:7" ht="39.75" customHeight="1">
      <c r="A34" s="2">
        <v>12</v>
      </c>
      <c r="B34" s="2">
        <f>'Список на зачисление'!B26</f>
        <v>0</v>
      </c>
      <c r="C34" s="224" t="s">
        <v>256</v>
      </c>
      <c r="D34" s="224"/>
      <c r="E34" s="224" t="s">
        <v>256</v>
      </c>
      <c r="F34" s="39" t="s">
        <v>261</v>
      </c>
      <c r="G34" s="2"/>
    </row>
    <row r="35" spans="1:7" ht="39.75" customHeight="1">
      <c r="A35" s="2">
        <v>13</v>
      </c>
      <c r="B35" s="2">
        <f>'Список на зачисление'!B27</f>
        <v>0</v>
      </c>
      <c r="C35" s="224" t="s">
        <v>256</v>
      </c>
      <c r="D35" s="224"/>
      <c r="E35" s="224" t="s">
        <v>256</v>
      </c>
      <c r="F35" s="39" t="s">
        <v>261</v>
      </c>
      <c r="G35" s="2"/>
    </row>
    <row r="36" spans="1:7" ht="39.75" customHeight="1">
      <c r="A36" s="2">
        <v>14</v>
      </c>
      <c r="B36" s="2">
        <f>'Список на зачисление'!B28</f>
        <v>0</v>
      </c>
      <c r="C36" s="224" t="s">
        <v>256</v>
      </c>
      <c r="D36" s="224"/>
      <c r="E36" s="224" t="s">
        <v>256</v>
      </c>
      <c r="F36" s="39" t="s">
        <v>261</v>
      </c>
      <c r="G36" s="2"/>
    </row>
    <row r="37" spans="1:7" ht="39.75" customHeight="1">
      <c r="A37" s="2">
        <v>15</v>
      </c>
      <c r="B37" s="2">
        <f>'Список на зачисление'!B29</f>
        <v>0</v>
      </c>
      <c r="C37" s="224" t="s">
        <v>256</v>
      </c>
      <c r="D37" s="224"/>
      <c r="E37" s="224" t="s">
        <v>256</v>
      </c>
      <c r="F37" s="39" t="s">
        <v>261</v>
      </c>
      <c r="G37" s="2"/>
    </row>
    <row r="38" spans="1:7" ht="39.75" customHeight="1">
      <c r="A38" s="2">
        <v>16</v>
      </c>
      <c r="B38" s="2">
        <f>'Список на зачисление'!B30</f>
        <v>0</v>
      </c>
      <c r="C38" s="224" t="s">
        <v>256</v>
      </c>
      <c r="D38" s="224"/>
      <c r="E38" s="224" t="s">
        <v>256</v>
      </c>
      <c r="F38" s="39" t="s">
        <v>261</v>
      </c>
      <c r="G38" s="2"/>
    </row>
    <row r="39" spans="1:9" ht="15.75">
      <c r="A39" s="434" t="s">
        <v>60</v>
      </c>
      <c r="B39" s="434"/>
      <c r="C39" s="434"/>
      <c r="D39" s="434"/>
      <c r="F39" s="396" t="s">
        <v>174</v>
      </c>
      <c r="G39" s="396"/>
      <c r="H39" s="396"/>
      <c r="I39" s="396"/>
    </row>
  </sheetData>
  <sheetProtection/>
  <mergeCells count="18">
    <mergeCell ref="A1:I1"/>
    <mergeCell ref="A2:I2"/>
    <mergeCell ref="A4:I4"/>
    <mergeCell ref="A5:I5"/>
    <mergeCell ref="A12:C12"/>
    <mergeCell ref="A14:C14"/>
    <mergeCell ref="A10:C10"/>
    <mergeCell ref="A11:C11"/>
    <mergeCell ref="A6:I6"/>
    <mergeCell ref="A7:I7"/>
    <mergeCell ref="A8:I8"/>
    <mergeCell ref="A9:I9"/>
    <mergeCell ref="A39:D39"/>
    <mergeCell ref="F39:I39"/>
    <mergeCell ref="D15:F15"/>
    <mergeCell ref="F14:I14"/>
    <mergeCell ref="A17:C17"/>
    <mergeCell ref="A19:C19"/>
  </mergeCells>
  <printOptions/>
  <pageMargins left="0.31496062992125984" right="0.2362204724409449" top="0.7086614173228347" bottom="0.6692913385826772" header="0.5118110236220472" footer="0.5118110236220472"/>
  <pageSetup fitToHeight="3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zoomScale="75" zoomScaleNormal="75" zoomScalePageLayoutView="0" workbookViewId="0" topLeftCell="A92">
      <selection activeCell="B94" sqref="B94"/>
    </sheetView>
  </sheetViews>
  <sheetFormatPr defaultColWidth="9.00390625" defaultRowHeight="12.75"/>
  <cols>
    <col min="1" max="1" width="13.375" style="62" bestFit="1" customWidth="1"/>
    <col min="2" max="2" width="66.00390625" style="62" customWidth="1"/>
    <col min="3" max="3" width="5.25390625" style="62" bestFit="1" customWidth="1"/>
    <col min="4" max="4" width="6.25390625" style="62" customWidth="1"/>
    <col min="5" max="5" width="12.25390625" style="62" customWidth="1"/>
    <col min="6" max="6" width="6.25390625" style="62" customWidth="1"/>
    <col min="7" max="7" width="6.125" style="62" bestFit="1" customWidth="1"/>
    <col min="8" max="8" width="4.875" style="62" bestFit="1" customWidth="1"/>
    <col min="9" max="9" width="8.25390625" style="62" bestFit="1" customWidth="1"/>
    <col min="10" max="10" width="10.375" style="62" bestFit="1" customWidth="1"/>
    <col min="11" max="11" width="8.25390625" style="62" customWidth="1"/>
    <col min="12" max="12" width="7.25390625" style="62" customWidth="1"/>
    <col min="13" max="13" width="5.125" style="62" customWidth="1"/>
    <col min="14" max="14" width="5.25390625" style="62" bestFit="1" customWidth="1"/>
    <col min="15" max="15" width="10.75390625" style="62" bestFit="1" customWidth="1"/>
    <col min="16" max="16" width="36.75390625" style="62" customWidth="1"/>
    <col min="17" max="17" width="0" style="62" hidden="1" customWidth="1"/>
    <col min="18" max="16384" width="9.125" style="62" customWidth="1"/>
  </cols>
  <sheetData>
    <row r="1" spans="1:16" ht="18.75">
      <c r="A1" s="318" t="s">
        <v>49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18.75">
      <c r="A2" s="318" t="str">
        <f>Титул!C2</f>
        <v>кафедра естественно-математических дисциплин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</row>
    <row r="3" spans="1:16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7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2">
        <f>DAYS360(C21,I21)</f>
        <v>17</v>
      </c>
    </row>
    <row r="5" spans="1:16" ht="18.75">
      <c r="A5" s="6"/>
      <c r="B5" s="6"/>
      <c r="C5" s="6"/>
      <c r="D5" s="6"/>
      <c r="E5" s="6"/>
      <c r="F5" s="6"/>
      <c r="G5" s="6"/>
      <c r="H5" s="6"/>
      <c r="I5" s="6"/>
      <c r="J5" s="346" t="s">
        <v>66</v>
      </c>
      <c r="K5" s="346"/>
      <c r="L5" s="346"/>
      <c r="M5" s="346"/>
      <c r="N5" s="346"/>
      <c r="O5" s="346"/>
      <c r="P5" s="346"/>
    </row>
    <row r="6" spans="1:16" ht="18.75">
      <c r="A6" s="6"/>
      <c r="B6" s="6"/>
      <c r="C6" s="6"/>
      <c r="D6" s="6"/>
      <c r="E6" s="6"/>
      <c r="F6" s="6"/>
      <c r="G6" s="6"/>
      <c r="H6" s="6"/>
      <c r="I6" s="6"/>
      <c r="J6" s="346" t="s">
        <v>67</v>
      </c>
      <c r="K6" s="346"/>
      <c r="L6" s="346"/>
      <c r="M6" s="346"/>
      <c r="N6" s="346"/>
      <c r="O6" s="346"/>
      <c r="P6" s="346"/>
    </row>
    <row r="7" spans="1:16" ht="18.75">
      <c r="A7" s="6"/>
      <c r="B7" s="6"/>
      <c r="C7" s="6"/>
      <c r="D7" s="6"/>
      <c r="E7" s="6"/>
      <c r="F7" s="6"/>
      <c r="G7" s="6"/>
      <c r="H7" s="6"/>
      <c r="I7" s="6"/>
      <c r="J7" s="347" t="s">
        <v>263</v>
      </c>
      <c r="K7" s="347"/>
      <c r="L7" s="347"/>
      <c r="M7" s="347"/>
      <c r="N7" s="347"/>
      <c r="O7" s="347"/>
      <c r="P7" s="347"/>
    </row>
    <row r="8" spans="1:16" ht="18.75">
      <c r="A8" s="6"/>
      <c r="B8" s="6"/>
      <c r="C8" s="6"/>
      <c r="D8" s="6"/>
      <c r="E8" s="6"/>
      <c r="F8" s="6"/>
      <c r="G8" s="6"/>
      <c r="H8" s="6"/>
      <c r="I8" s="6"/>
      <c r="J8" s="346" t="s">
        <v>327</v>
      </c>
      <c r="K8" s="346"/>
      <c r="L8" s="346"/>
      <c r="M8" s="346"/>
      <c r="N8" s="346"/>
      <c r="O8" s="346"/>
      <c r="P8" s="346"/>
    </row>
    <row r="9" spans="1:16" ht="18.75">
      <c r="A9" s="6"/>
      <c r="B9" s="6"/>
      <c r="C9" s="6"/>
      <c r="D9" s="6"/>
      <c r="E9" s="6"/>
      <c r="F9" s="6"/>
      <c r="G9" s="6"/>
      <c r="H9" s="6"/>
      <c r="I9" s="6"/>
      <c r="J9" s="318"/>
      <c r="K9" s="318"/>
      <c r="L9" s="318"/>
      <c r="M9" s="318"/>
      <c r="N9" s="318"/>
      <c r="O9" s="318"/>
      <c r="P9" s="318"/>
    </row>
    <row r="10" spans="1:16" ht="18.75">
      <c r="A10" s="6"/>
      <c r="B10" s="6"/>
      <c r="C10" s="6"/>
      <c r="D10" s="6"/>
      <c r="E10" s="6"/>
      <c r="F10" s="6"/>
      <c r="G10" s="6"/>
      <c r="H10" s="6"/>
      <c r="I10" s="6"/>
      <c r="J10" s="318"/>
      <c r="K10" s="318"/>
      <c r="L10" s="318"/>
      <c r="M10" s="318"/>
      <c r="N10" s="318"/>
      <c r="O10" s="318"/>
      <c r="P10" s="318"/>
    </row>
    <row r="12" spans="1:16" ht="18.75">
      <c r="A12" s="318" t="s">
        <v>75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</row>
    <row r="13" spans="1:16" ht="18.75">
      <c r="A13" s="318" t="s">
        <v>154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</row>
    <row r="14" spans="1:16" ht="18.75">
      <c r="A14" s="318" t="s">
        <v>173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</row>
    <row r="15" spans="1:16" ht="12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</row>
    <row r="16" spans="1:16" ht="39" customHeight="1">
      <c r="A16" s="343" t="str">
        <f>Титул!A16</f>
        <v>Повышение качества образования по информатике через совершенствование процесса обучения с учетом требований ФГОС ОО  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</row>
    <row r="17" spans="1:16" ht="18.75">
      <c r="A17" s="318" t="s">
        <v>48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</row>
    <row r="18" spans="1:16" ht="36.75" customHeight="1">
      <c r="A18" s="344" t="s">
        <v>175</v>
      </c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</row>
    <row r="19" spans="1:16" ht="18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8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2:12" ht="18.75">
      <c r="B21" s="73" t="s">
        <v>37</v>
      </c>
      <c r="C21" s="341">
        <v>43136</v>
      </c>
      <c r="D21" s="341"/>
      <c r="E21" s="341"/>
      <c r="F21" s="341"/>
      <c r="G21" s="340" t="s">
        <v>40</v>
      </c>
      <c r="H21" s="340"/>
      <c r="I21" s="341">
        <v>43153</v>
      </c>
      <c r="J21" s="341"/>
      <c r="K21" s="341"/>
      <c r="L21" s="341"/>
    </row>
    <row r="22" spans="2:12" ht="18.75">
      <c r="B22" s="74" t="s">
        <v>38</v>
      </c>
      <c r="C22" s="341">
        <f>C21</f>
        <v>43136</v>
      </c>
      <c r="D22" s="341"/>
      <c r="E22" s="341"/>
      <c r="F22" s="341"/>
      <c r="G22" s="340" t="s">
        <v>40</v>
      </c>
      <c r="H22" s="340"/>
      <c r="I22" s="341">
        <v>43142</v>
      </c>
      <c r="J22" s="341"/>
      <c r="K22" s="341"/>
      <c r="L22" s="341"/>
    </row>
    <row r="23" spans="2:12" ht="18.75">
      <c r="B23" s="74" t="s">
        <v>39</v>
      </c>
      <c r="C23" s="341">
        <v>43143</v>
      </c>
      <c r="D23" s="341"/>
      <c r="E23" s="341"/>
      <c r="F23" s="341"/>
      <c r="G23" s="340" t="s">
        <v>40</v>
      </c>
      <c r="H23" s="340"/>
      <c r="I23" s="341">
        <f>I21</f>
        <v>43153</v>
      </c>
      <c r="J23" s="341"/>
      <c r="K23" s="341"/>
      <c r="L23" s="341"/>
    </row>
    <row r="24" spans="2:6" ht="18.75">
      <c r="B24" s="75" t="s">
        <v>43</v>
      </c>
      <c r="C24" s="342">
        <v>11</v>
      </c>
      <c r="D24" s="342"/>
      <c r="E24" s="342"/>
      <c r="F24" s="342"/>
    </row>
    <row r="25" spans="2:6" ht="18.75">
      <c r="B25" s="73" t="s">
        <v>42</v>
      </c>
      <c r="C25" s="340">
        <v>20</v>
      </c>
      <c r="D25" s="340"/>
      <c r="E25" s="340"/>
      <c r="F25" s="340"/>
    </row>
    <row r="26" spans="2:7" ht="18.75">
      <c r="B26" s="73" t="s">
        <v>44</v>
      </c>
      <c r="C26" s="339">
        <v>96</v>
      </c>
      <c r="D26" s="340"/>
      <c r="E26" s="340"/>
      <c r="F26" s="340"/>
      <c r="G26" s="62" t="s">
        <v>52</v>
      </c>
    </row>
    <row r="27" spans="2:6" ht="18.75">
      <c r="B27" s="74" t="s">
        <v>38</v>
      </c>
      <c r="C27" s="339">
        <v>24</v>
      </c>
      <c r="D27" s="339"/>
      <c r="E27" s="339"/>
      <c r="F27" s="339"/>
    </row>
    <row r="28" spans="2:6" ht="18.75">
      <c r="B28" s="74" t="s">
        <v>39</v>
      </c>
      <c r="C28" s="345">
        <v>72</v>
      </c>
      <c r="D28" s="340"/>
      <c r="E28" s="340"/>
      <c r="F28" s="340"/>
    </row>
    <row r="29" spans="2:6" ht="18.75">
      <c r="B29" s="73" t="s">
        <v>45</v>
      </c>
      <c r="C29" s="345">
        <f>O107</f>
        <v>208.5</v>
      </c>
      <c r="D29" s="345"/>
      <c r="E29" s="345"/>
      <c r="F29" s="345"/>
    </row>
    <row r="30" spans="2:6" ht="18.75">
      <c r="B30" s="74" t="s">
        <v>38</v>
      </c>
      <c r="C30" s="339">
        <f>O106</f>
        <v>35</v>
      </c>
      <c r="D30" s="339"/>
      <c r="E30" s="339"/>
      <c r="F30" s="339"/>
    </row>
    <row r="31" spans="2:6" ht="18.75">
      <c r="B31" s="74" t="s">
        <v>39</v>
      </c>
      <c r="C31" s="339">
        <f>O105</f>
        <v>90</v>
      </c>
      <c r="D31" s="340"/>
      <c r="E31" s="340"/>
      <c r="F31" s="340"/>
    </row>
    <row r="32" spans="2:11" ht="18.75">
      <c r="B32" s="73" t="s">
        <v>46</v>
      </c>
      <c r="C32" s="339">
        <v>54</v>
      </c>
      <c r="D32" s="339"/>
      <c r="E32" s="339"/>
      <c r="F32" s="339"/>
      <c r="G32" s="61"/>
      <c r="H32" s="61"/>
      <c r="I32" s="61"/>
      <c r="J32" s="61"/>
      <c r="K32" s="61"/>
    </row>
    <row r="33" spans="2:7" ht="18.75">
      <c r="B33" s="74" t="s">
        <v>38</v>
      </c>
      <c r="C33" s="339"/>
      <c r="D33" s="339"/>
      <c r="E33" s="339"/>
      <c r="F33" s="339"/>
      <c r="G33" s="74"/>
    </row>
    <row r="34" spans="2:16" ht="18.75">
      <c r="B34" s="74" t="s">
        <v>39</v>
      </c>
      <c r="C34" s="339">
        <v>40</v>
      </c>
      <c r="D34" s="339"/>
      <c r="E34" s="339"/>
      <c r="F34" s="339"/>
      <c r="G34" s="74"/>
      <c r="P34" s="150"/>
    </row>
    <row r="35" spans="2:6" ht="18.75">
      <c r="B35" s="73" t="s">
        <v>47</v>
      </c>
      <c r="C35" s="339">
        <f>C29-C32</f>
        <v>154.5</v>
      </c>
      <c r="D35" s="339"/>
      <c r="E35" s="339"/>
      <c r="F35" s="339"/>
    </row>
    <row r="36" spans="2:6" ht="18.75">
      <c r="B36" s="74" t="s">
        <v>38</v>
      </c>
      <c r="C36" s="339">
        <f>O78</f>
        <v>35</v>
      </c>
      <c r="D36" s="339"/>
      <c r="E36" s="339"/>
      <c r="F36" s="339"/>
    </row>
    <row r="37" spans="2:6" ht="18.75">
      <c r="B37" s="74" t="s">
        <v>39</v>
      </c>
      <c r="C37" s="339">
        <f>C35-C36</f>
        <v>119.5</v>
      </c>
      <c r="D37" s="339"/>
      <c r="E37" s="339"/>
      <c r="F37" s="339"/>
    </row>
    <row r="38" spans="2:5" ht="18.75">
      <c r="B38" s="74" t="s">
        <v>162</v>
      </c>
      <c r="E38" s="148"/>
    </row>
    <row r="39" spans="2:5" ht="18.75">
      <c r="B39" s="74" t="s">
        <v>163</v>
      </c>
      <c r="E39" s="148">
        <f>SUM(O43:O47)</f>
        <v>83.5</v>
      </c>
    </row>
    <row r="41" spans="1:16" ht="201.75">
      <c r="A41" s="64" t="s">
        <v>0</v>
      </c>
      <c r="B41" s="64" t="s">
        <v>1</v>
      </c>
      <c r="C41" s="63" t="s">
        <v>2</v>
      </c>
      <c r="D41" s="63" t="s">
        <v>3</v>
      </c>
      <c r="E41" s="63" t="s">
        <v>4</v>
      </c>
      <c r="F41" s="63" t="s">
        <v>5</v>
      </c>
      <c r="G41" s="63" t="s">
        <v>6</v>
      </c>
      <c r="H41" s="63" t="s">
        <v>7</v>
      </c>
      <c r="I41" s="76" t="s">
        <v>8</v>
      </c>
      <c r="J41" s="77" t="s">
        <v>41</v>
      </c>
      <c r="K41" s="78" t="s">
        <v>71</v>
      </c>
      <c r="L41" s="77" t="s">
        <v>22</v>
      </c>
      <c r="M41" s="77" t="s">
        <v>14</v>
      </c>
      <c r="N41" s="77" t="s">
        <v>138</v>
      </c>
      <c r="O41" s="77" t="s">
        <v>9</v>
      </c>
      <c r="P41" s="64" t="s">
        <v>10</v>
      </c>
    </row>
    <row r="42" spans="1:16" ht="18.75">
      <c r="A42" s="64"/>
      <c r="B42" s="322" t="s">
        <v>163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4"/>
      <c r="P42" s="64"/>
    </row>
    <row r="43" spans="1:16" ht="76.5" customHeight="1">
      <c r="A43" s="126">
        <v>1</v>
      </c>
      <c r="B43" s="126" t="s">
        <v>153</v>
      </c>
      <c r="C43" s="116"/>
      <c r="D43" s="116"/>
      <c r="E43" s="116"/>
      <c r="F43" s="116"/>
      <c r="G43" s="116"/>
      <c r="H43" s="116"/>
      <c r="I43" s="126">
        <v>6</v>
      </c>
      <c r="J43" s="128"/>
      <c r="K43" s="129">
        <v>1</v>
      </c>
      <c r="L43" s="126"/>
      <c r="M43" s="126">
        <v>1</v>
      </c>
      <c r="N43" s="126"/>
      <c r="O43" s="126">
        <v>6</v>
      </c>
      <c r="P43" s="215" t="s">
        <v>295</v>
      </c>
    </row>
    <row r="44" spans="1:16" ht="91.5" customHeight="1">
      <c r="A44" s="126">
        <v>2</v>
      </c>
      <c r="B44" s="126" t="s">
        <v>331</v>
      </c>
      <c r="C44" s="116"/>
      <c r="D44" s="116"/>
      <c r="E44" s="116"/>
      <c r="F44" s="116"/>
      <c r="G44" s="116"/>
      <c r="H44" s="116"/>
      <c r="I44" s="126"/>
      <c r="J44" s="128"/>
      <c r="K44" s="163" t="s">
        <v>332</v>
      </c>
      <c r="L44" s="126"/>
      <c r="M44" s="128"/>
      <c r="N44" s="128"/>
      <c r="O44" s="126">
        <f>0.5*20</f>
        <v>10</v>
      </c>
      <c r="P44" s="126" t="str">
        <f>P43</f>
        <v>Рябова А.А., старший преподаватель кафедры естественно-математических дисциплин ИРО РТ</v>
      </c>
    </row>
    <row r="45" spans="1:16" ht="86.25" customHeight="1">
      <c r="A45" s="126">
        <v>3</v>
      </c>
      <c r="B45" s="126" t="s">
        <v>164</v>
      </c>
      <c r="C45" s="116"/>
      <c r="D45" s="116"/>
      <c r="E45" s="116"/>
      <c r="F45" s="116"/>
      <c r="G45" s="116"/>
      <c r="H45" s="116"/>
      <c r="I45" s="126">
        <v>5</v>
      </c>
      <c r="J45" s="127"/>
      <c r="K45" s="117"/>
      <c r="L45" s="116"/>
      <c r="M45" s="127"/>
      <c r="N45" s="127"/>
      <c r="O45" s="126">
        <v>5</v>
      </c>
      <c r="P45" s="126" t="str">
        <f>P43</f>
        <v>Рябова А.А., старший преподаватель кафедры естественно-математических дисциплин ИРО РТ</v>
      </c>
    </row>
    <row r="46" spans="1:16" ht="86.25" customHeight="1">
      <c r="A46" s="126">
        <v>4</v>
      </c>
      <c r="B46" s="126" t="s">
        <v>165</v>
      </c>
      <c r="C46" s="116"/>
      <c r="D46" s="116"/>
      <c r="E46" s="116"/>
      <c r="F46" s="116"/>
      <c r="G46" s="116"/>
      <c r="H46" s="116"/>
      <c r="I46" s="126">
        <v>20</v>
      </c>
      <c r="J46" s="127"/>
      <c r="K46" s="117"/>
      <c r="L46" s="116"/>
      <c r="M46" s="127"/>
      <c r="N46" s="127"/>
      <c r="O46" s="126">
        <v>20</v>
      </c>
      <c r="P46" s="126" t="str">
        <f>P45</f>
        <v>Рябова А.А., старший преподаватель кафедры естественно-математических дисциплин ИРО РТ</v>
      </c>
    </row>
    <row r="47" spans="1:16" ht="62.25" customHeight="1">
      <c r="A47" s="126">
        <v>5</v>
      </c>
      <c r="B47" s="301" t="s">
        <v>333</v>
      </c>
      <c r="C47" s="63"/>
      <c r="D47" s="63"/>
      <c r="E47" s="63"/>
      <c r="F47" s="63"/>
      <c r="G47" s="301"/>
      <c r="H47" s="301"/>
      <c r="I47" s="301" t="s">
        <v>334</v>
      </c>
      <c r="J47" s="84"/>
      <c r="K47" s="302">
        <v>5</v>
      </c>
      <c r="L47" s="84"/>
      <c r="M47" s="84"/>
      <c r="N47" s="84"/>
      <c r="O47" s="301">
        <f>8.5*5</f>
        <v>42.5</v>
      </c>
      <c r="P47" s="84" t="str">
        <f>P46</f>
        <v>Рябова А.А., старший преподаватель кафедры естественно-математических дисциплин ИРО РТ</v>
      </c>
    </row>
    <row r="48" spans="1:16" ht="18" customHeight="1">
      <c r="A48" s="336" t="s">
        <v>166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8"/>
    </row>
    <row r="49" spans="1:16" ht="20.25" customHeight="1">
      <c r="A49" s="86" t="s">
        <v>21</v>
      </c>
      <c r="B49" s="325" t="s">
        <v>292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7"/>
    </row>
    <row r="50" spans="1:16" ht="20.25">
      <c r="A50" s="86" t="s">
        <v>15</v>
      </c>
      <c r="B50" s="328" t="s">
        <v>293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30"/>
    </row>
    <row r="51" spans="1:16" ht="31.5">
      <c r="A51" s="136" t="s">
        <v>16</v>
      </c>
      <c r="B51" s="121" t="s">
        <v>192</v>
      </c>
      <c r="C51" s="202">
        <v>1</v>
      </c>
      <c r="D51" s="120"/>
      <c r="E51" s="120"/>
      <c r="F51" s="120"/>
      <c r="G51" s="120"/>
      <c r="H51" s="120"/>
      <c r="I51" s="120"/>
      <c r="J51" s="120">
        <f aca="true" t="shared" si="0" ref="J51:J56">SUM(C51:I51)</f>
        <v>1</v>
      </c>
      <c r="K51" s="203"/>
      <c r="L51" s="120"/>
      <c r="M51" s="120"/>
      <c r="N51" s="120"/>
      <c r="O51" s="120"/>
      <c r="P51" s="210"/>
    </row>
    <row r="52" spans="1:16" ht="78.75">
      <c r="A52" s="136" t="s">
        <v>17</v>
      </c>
      <c r="B52" s="121" t="s">
        <v>239</v>
      </c>
      <c r="C52" s="202">
        <v>1</v>
      </c>
      <c r="D52" s="120"/>
      <c r="E52" s="120"/>
      <c r="F52" s="120"/>
      <c r="G52" s="120"/>
      <c r="H52" s="120"/>
      <c r="I52" s="120"/>
      <c r="J52" s="120">
        <f t="shared" si="0"/>
        <v>1</v>
      </c>
      <c r="K52" s="203"/>
      <c r="L52" s="120"/>
      <c r="M52" s="120"/>
      <c r="N52" s="120"/>
      <c r="O52" s="120"/>
      <c r="P52" s="213"/>
    </row>
    <row r="53" spans="1:16" ht="18.75">
      <c r="A53" s="136" t="s">
        <v>18</v>
      </c>
      <c r="B53" s="121" t="s">
        <v>193</v>
      </c>
      <c r="C53" s="202">
        <v>1</v>
      </c>
      <c r="D53" s="120"/>
      <c r="E53" s="120"/>
      <c r="F53" s="120"/>
      <c r="G53" s="120"/>
      <c r="H53" s="120"/>
      <c r="I53" s="120"/>
      <c r="J53" s="120">
        <f t="shared" si="0"/>
        <v>1</v>
      </c>
      <c r="K53" s="203"/>
      <c r="L53" s="120"/>
      <c r="M53" s="120"/>
      <c r="N53" s="120"/>
      <c r="O53" s="120"/>
      <c r="P53" s="213"/>
    </row>
    <row r="54" spans="1:16" ht="63">
      <c r="A54" s="136" t="s">
        <v>19</v>
      </c>
      <c r="B54" s="121" t="s">
        <v>194</v>
      </c>
      <c r="C54" s="202">
        <v>1</v>
      </c>
      <c r="D54" s="120"/>
      <c r="E54" s="120"/>
      <c r="F54" s="120"/>
      <c r="G54" s="120"/>
      <c r="H54" s="120"/>
      <c r="I54" s="120"/>
      <c r="J54" s="120">
        <f t="shared" si="0"/>
        <v>1</v>
      </c>
      <c r="K54" s="203"/>
      <c r="L54" s="120"/>
      <c r="M54" s="120"/>
      <c r="N54" s="120"/>
      <c r="O54" s="120"/>
      <c r="P54" s="213"/>
    </row>
    <row r="55" spans="1:16" ht="78.75">
      <c r="A55" s="136" t="s">
        <v>167</v>
      </c>
      <c r="B55" s="121" t="s">
        <v>195</v>
      </c>
      <c r="C55" s="202">
        <v>1</v>
      </c>
      <c r="D55" s="120"/>
      <c r="E55" s="120"/>
      <c r="F55" s="120"/>
      <c r="G55" s="120"/>
      <c r="H55" s="120"/>
      <c r="I55" s="120"/>
      <c r="J55" s="120">
        <f t="shared" si="0"/>
        <v>1</v>
      </c>
      <c r="K55" s="203"/>
      <c r="L55" s="120"/>
      <c r="M55" s="120"/>
      <c r="N55" s="120"/>
      <c r="O55" s="120"/>
      <c r="P55" s="214"/>
    </row>
    <row r="56" spans="1:16" ht="37.5" customHeight="1">
      <c r="A56" s="136" t="s">
        <v>168</v>
      </c>
      <c r="B56" s="205" t="s">
        <v>201</v>
      </c>
      <c r="C56" s="202"/>
      <c r="D56" s="120"/>
      <c r="E56" s="120"/>
      <c r="F56" s="120">
        <v>1</v>
      </c>
      <c r="G56" s="120"/>
      <c r="H56" s="120"/>
      <c r="I56" s="120"/>
      <c r="J56" s="120">
        <f t="shared" si="0"/>
        <v>1</v>
      </c>
      <c r="K56" s="203"/>
      <c r="L56" s="120"/>
      <c r="M56" s="120"/>
      <c r="N56" s="120"/>
      <c r="O56" s="120"/>
      <c r="P56" s="211"/>
    </row>
    <row r="57" spans="1:16" ht="18.75">
      <c r="A57" s="136" t="s">
        <v>20</v>
      </c>
      <c r="B57" s="331" t="s">
        <v>294</v>
      </c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3"/>
    </row>
    <row r="58" spans="1:16" ht="31.5">
      <c r="A58" s="136" t="s">
        <v>24</v>
      </c>
      <c r="B58" s="154" t="s">
        <v>196</v>
      </c>
      <c r="C58" s="202">
        <v>1</v>
      </c>
      <c r="D58" s="120"/>
      <c r="E58" s="120"/>
      <c r="F58" s="120"/>
      <c r="G58" s="120"/>
      <c r="H58" s="120"/>
      <c r="I58" s="120"/>
      <c r="J58" s="120">
        <f>C58</f>
        <v>1</v>
      </c>
      <c r="K58" s="203"/>
      <c r="L58" s="120"/>
      <c r="M58" s="120"/>
      <c r="N58" s="120"/>
      <c r="O58" s="120"/>
      <c r="P58" s="212"/>
    </row>
    <row r="59" spans="1:16" ht="31.5">
      <c r="A59" s="136" t="s">
        <v>25</v>
      </c>
      <c r="B59" s="154" t="s">
        <v>197</v>
      </c>
      <c r="C59" s="202">
        <v>1</v>
      </c>
      <c r="D59" s="120"/>
      <c r="E59" s="120"/>
      <c r="F59" s="120"/>
      <c r="G59" s="120"/>
      <c r="H59" s="120"/>
      <c r="I59" s="120"/>
      <c r="J59" s="120">
        <f>C59</f>
        <v>1</v>
      </c>
      <c r="K59" s="203"/>
      <c r="L59" s="120"/>
      <c r="M59" s="120"/>
      <c r="N59" s="120"/>
      <c r="O59" s="120"/>
      <c r="P59" s="212"/>
    </row>
    <row r="60" spans="1:16" ht="31.5">
      <c r="A60" s="136" t="s">
        <v>202</v>
      </c>
      <c r="B60" s="154" t="s">
        <v>198</v>
      </c>
      <c r="C60" s="202">
        <v>1</v>
      </c>
      <c r="D60" s="120"/>
      <c r="E60" s="120"/>
      <c r="F60" s="120"/>
      <c r="G60" s="120"/>
      <c r="H60" s="120"/>
      <c r="I60" s="120"/>
      <c r="J60" s="120">
        <f>C60</f>
        <v>1</v>
      </c>
      <c r="K60" s="203"/>
      <c r="L60" s="120"/>
      <c r="M60" s="120"/>
      <c r="N60" s="120"/>
      <c r="O60" s="120"/>
      <c r="P60" s="212"/>
    </row>
    <row r="61" spans="1:16" ht="47.25">
      <c r="A61" s="136" t="s">
        <v>203</v>
      </c>
      <c r="B61" s="154" t="s">
        <v>199</v>
      </c>
      <c r="C61" s="202">
        <v>1</v>
      </c>
      <c r="D61" s="120"/>
      <c r="E61" s="120"/>
      <c r="F61" s="120"/>
      <c r="G61" s="120"/>
      <c r="H61" s="120"/>
      <c r="I61" s="120"/>
      <c r="J61" s="120">
        <f>C61</f>
        <v>1</v>
      </c>
      <c r="K61" s="203"/>
      <c r="L61" s="120"/>
      <c r="M61" s="120"/>
      <c r="N61" s="120"/>
      <c r="O61" s="120"/>
      <c r="P61" s="212"/>
    </row>
    <row r="62" spans="1:16" ht="31.5">
      <c r="A62" s="136" t="s">
        <v>204</v>
      </c>
      <c r="B62" s="154" t="s">
        <v>200</v>
      </c>
      <c r="C62" s="202">
        <v>1</v>
      </c>
      <c r="D62" s="120"/>
      <c r="E62" s="120"/>
      <c r="F62" s="120"/>
      <c r="G62" s="120"/>
      <c r="H62" s="120"/>
      <c r="I62" s="120"/>
      <c r="J62" s="120">
        <f>C62</f>
        <v>1</v>
      </c>
      <c r="K62" s="203"/>
      <c r="L62" s="120"/>
      <c r="M62" s="120"/>
      <c r="N62" s="120"/>
      <c r="O62" s="120"/>
      <c r="P62" s="212"/>
    </row>
    <row r="63" spans="1:16" ht="141.75">
      <c r="A63" s="136" t="s">
        <v>205</v>
      </c>
      <c r="B63" s="206" t="s">
        <v>323</v>
      </c>
      <c r="C63" s="202"/>
      <c r="D63" s="120"/>
      <c r="E63" s="120"/>
      <c r="F63" s="120">
        <v>1</v>
      </c>
      <c r="G63" s="120"/>
      <c r="H63" s="120"/>
      <c r="I63" s="120"/>
      <c r="J63" s="120">
        <v>1</v>
      </c>
      <c r="K63" s="203"/>
      <c r="L63" s="120"/>
      <c r="M63" s="120"/>
      <c r="N63" s="120"/>
      <c r="O63" s="120"/>
      <c r="P63" s="211"/>
    </row>
    <row r="64" spans="1:16" ht="31.5" customHeight="1">
      <c r="A64" s="137" t="s">
        <v>28</v>
      </c>
      <c r="B64" s="334" t="s">
        <v>214</v>
      </c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5"/>
    </row>
    <row r="65" spans="1:16" ht="31.5">
      <c r="A65" s="137" t="s">
        <v>215</v>
      </c>
      <c r="B65" s="207" t="s">
        <v>206</v>
      </c>
      <c r="C65" s="202">
        <v>1</v>
      </c>
      <c r="D65" s="120"/>
      <c r="E65" s="120"/>
      <c r="F65" s="120"/>
      <c r="G65" s="120"/>
      <c r="H65" s="120"/>
      <c r="I65" s="120"/>
      <c r="J65" s="120">
        <f aca="true" t="shared" si="1" ref="J65:J70">C65</f>
        <v>1</v>
      </c>
      <c r="K65" s="203"/>
      <c r="L65" s="120"/>
      <c r="M65" s="120"/>
      <c r="N65" s="120"/>
      <c r="O65" s="120"/>
      <c r="P65" s="211"/>
    </row>
    <row r="66" spans="1:16" ht="63">
      <c r="A66" s="136" t="s">
        <v>216</v>
      </c>
      <c r="B66" s="207" t="s">
        <v>207</v>
      </c>
      <c r="C66" s="202">
        <v>1</v>
      </c>
      <c r="D66" s="120"/>
      <c r="E66" s="120"/>
      <c r="F66" s="120"/>
      <c r="G66" s="120"/>
      <c r="H66" s="120"/>
      <c r="I66" s="120"/>
      <c r="J66" s="120">
        <f t="shared" si="1"/>
        <v>1</v>
      </c>
      <c r="K66" s="203"/>
      <c r="L66" s="120"/>
      <c r="M66" s="120"/>
      <c r="N66" s="120"/>
      <c r="O66" s="120"/>
      <c r="P66" s="211"/>
    </row>
    <row r="67" spans="1:16" ht="18.75">
      <c r="A67" s="208" t="s">
        <v>217</v>
      </c>
      <c r="B67" s="207" t="s">
        <v>208</v>
      </c>
      <c r="C67" s="202">
        <v>2</v>
      </c>
      <c r="D67" s="120"/>
      <c r="E67" s="120"/>
      <c r="F67" s="120"/>
      <c r="G67" s="120"/>
      <c r="H67" s="120"/>
      <c r="I67" s="120"/>
      <c r="J67" s="120">
        <f t="shared" si="1"/>
        <v>2</v>
      </c>
      <c r="K67" s="203"/>
      <c r="L67" s="120"/>
      <c r="M67" s="120"/>
      <c r="N67" s="120"/>
      <c r="O67" s="120"/>
      <c r="P67" s="211"/>
    </row>
    <row r="68" spans="1:16" ht="31.5">
      <c r="A68" s="136" t="s">
        <v>218</v>
      </c>
      <c r="B68" s="207" t="s">
        <v>209</v>
      </c>
      <c r="C68" s="202">
        <v>1</v>
      </c>
      <c r="D68" s="120"/>
      <c r="E68" s="120"/>
      <c r="F68" s="120"/>
      <c r="G68" s="120"/>
      <c r="H68" s="120"/>
      <c r="I68" s="120"/>
      <c r="J68" s="120">
        <f t="shared" si="1"/>
        <v>1</v>
      </c>
      <c r="K68" s="203"/>
      <c r="L68" s="120"/>
      <c r="M68" s="120"/>
      <c r="N68" s="120"/>
      <c r="O68" s="120"/>
      <c r="P68" s="211"/>
    </row>
    <row r="69" spans="1:16" ht="18.75">
      <c r="A69" s="136" t="s">
        <v>219</v>
      </c>
      <c r="B69" s="207" t="s">
        <v>210</v>
      </c>
      <c r="C69" s="202">
        <v>2</v>
      </c>
      <c r="D69" s="120"/>
      <c r="E69" s="120"/>
      <c r="F69" s="120"/>
      <c r="G69" s="120"/>
      <c r="H69" s="120"/>
      <c r="I69" s="120"/>
      <c r="J69" s="120">
        <f t="shared" si="1"/>
        <v>2</v>
      </c>
      <c r="K69" s="203"/>
      <c r="L69" s="120"/>
      <c r="M69" s="120"/>
      <c r="N69" s="120"/>
      <c r="O69" s="120"/>
      <c r="P69" s="211"/>
    </row>
    <row r="70" spans="1:16" ht="18.75">
      <c r="A70" s="136" t="s">
        <v>220</v>
      </c>
      <c r="B70" s="207" t="s">
        <v>211</v>
      </c>
      <c r="C70" s="202">
        <v>2</v>
      </c>
      <c r="D70" s="120"/>
      <c r="E70" s="120"/>
      <c r="F70" s="120"/>
      <c r="G70" s="120"/>
      <c r="H70" s="120"/>
      <c r="I70" s="120"/>
      <c r="J70" s="120">
        <f t="shared" si="1"/>
        <v>2</v>
      </c>
      <c r="K70" s="203"/>
      <c r="L70" s="120"/>
      <c r="M70" s="120"/>
      <c r="N70" s="120"/>
      <c r="O70" s="120"/>
      <c r="P70" s="211"/>
    </row>
    <row r="71" spans="1:16" ht="18.75">
      <c r="A71" s="136" t="s">
        <v>221</v>
      </c>
      <c r="B71" s="209" t="s">
        <v>212</v>
      </c>
      <c r="C71" s="202"/>
      <c r="D71" s="120"/>
      <c r="E71" s="120"/>
      <c r="F71" s="120">
        <v>1</v>
      </c>
      <c r="G71" s="120"/>
      <c r="H71" s="120"/>
      <c r="I71" s="120"/>
      <c r="J71" s="120">
        <v>1</v>
      </c>
      <c r="K71" s="203"/>
      <c r="L71" s="120"/>
      <c r="M71" s="120"/>
      <c r="N71" s="120"/>
      <c r="O71" s="120"/>
      <c r="P71" s="211"/>
    </row>
    <row r="72" spans="1:16" ht="18.75">
      <c r="A72" s="136" t="s">
        <v>222</v>
      </c>
      <c r="B72" s="209" t="s">
        <v>213</v>
      </c>
      <c r="C72" s="202"/>
      <c r="D72" s="120"/>
      <c r="E72" s="120"/>
      <c r="F72" s="120">
        <v>2</v>
      </c>
      <c r="G72" s="120"/>
      <c r="H72" s="120"/>
      <c r="I72" s="120"/>
      <c r="J72" s="120">
        <v>2</v>
      </c>
      <c r="K72" s="203"/>
      <c r="L72" s="120"/>
      <c r="M72" s="120"/>
      <c r="N72" s="120"/>
      <c r="O72" s="120"/>
      <c r="P72" s="211"/>
    </row>
    <row r="73" spans="1:16" ht="19.5">
      <c r="A73" s="79">
        <v>4</v>
      </c>
      <c r="B73" s="89" t="s">
        <v>11</v>
      </c>
      <c r="C73" s="131"/>
      <c r="D73" s="131"/>
      <c r="E73" s="131"/>
      <c r="F73" s="131"/>
      <c r="G73" s="131"/>
      <c r="H73" s="131"/>
      <c r="I73" s="131"/>
      <c r="J73" s="131"/>
      <c r="K73" s="132"/>
      <c r="L73" s="131"/>
      <c r="M73" s="131"/>
      <c r="N73" s="131"/>
      <c r="O73" s="131"/>
      <c r="P73" s="195"/>
    </row>
    <row r="74" spans="1:16" ht="53.25" customHeight="1">
      <c r="A74" s="86"/>
      <c r="B74" s="137" t="s">
        <v>72</v>
      </c>
      <c r="C74" s="131"/>
      <c r="D74" s="131"/>
      <c r="E74" s="131"/>
      <c r="F74" s="131"/>
      <c r="G74" s="133">
        <v>0.2</v>
      </c>
      <c r="H74" s="131"/>
      <c r="I74" s="131"/>
      <c r="J74" s="131">
        <f>SUM(C74:I74)</f>
        <v>0.2</v>
      </c>
      <c r="K74" s="134">
        <v>0.2</v>
      </c>
      <c r="L74" s="131">
        <v>20</v>
      </c>
      <c r="M74" s="131"/>
      <c r="N74" s="131"/>
      <c r="O74" s="133">
        <v>5</v>
      </c>
      <c r="P74" s="215" t="str">
        <f>P43</f>
        <v>Рябова А.А., старший преподаватель кафедры естественно-математических дисциплин ИРО РТ</v>
      </c>
    </row>
    <row r="75" spans="1:16" ht="19.5">
      <c r="A75" s="79">
        <v>5</v>
      </c>
      <c r="B75" s="89" t="s">
        <v>12</v>
      </c>
      <c r="C75" s="131"/>
      <c r="D75" s="131"/>
      <c r="E75" s="131"/>
      <c r="F75" s="131"/>
      <c r="G75" s="131"/>
      <c r="H75" s="131"/>
      <c r="I75" s="131"/>
      <c r="J75" s="131"/>
      <c r="K75" s="132"/>
      <c r="L75" s="131"/>
      <c r="M75" s="131"/>
      <c r="N75" s="131"/>
      <c r="O75" s="135"/>
      <c r="P75" s="204"/>
    </row>
    <row r="76" spans="1:16" ht="79.5" customHeight="1">
      <c r="A76" s="86"/>
      <c r="B76" s="115" t="s">
        <v>321</v>
      </c>
      <c r="C76" s="131"/>
      <c r="D76" s="131"/>
      <c r="E76" s="131"/>
      <c r="F76" s="131"/>
      <c r="G76" s="131"/>
      <c r="H76" s="131"/>
      <c r="I76" s="131">
        <v>1</v>
      </c>
      <c r="J76" s="131"/>
      <c r="K76" s="134" t="s">
        <v>322</v>
      </c>
      <c r="L76" s="131">
        <v>20</v>
      </c>
      <c r="M76" s="131"/>
      <c r="N76" s="131"/>
      <c r="O76" s="135">
        <f>0.5*3*20</f>
        <v>30</v>
      </c>
      <c r="P76" s="215" t="str">
        <f>P74</f>
        <v>Рябова А.А., старший преподаватель кафедры естественно-математических дисциплин ИРО РТ</v>
      </c>
    </row>
    <row r="77" spans="1:16" ht="19.5">
      <c r="A77" s="79"/>
      <c r="B77" s="89"/>
      <c r="C77" s="86"/>
      <c r="D77" s="86"/>
      <c r="E77" s="86"/>
      <c r="F77" s="86"/>
      <c r="G77" s="86"/>
      <c r="H77" s="86"/>
      <c r="I77" s="86"/>
      <c r="J77" s="86"/>
      <c r="K77" s="87"/>
      <c r="L77" s="86"/>
      <c r="M77" s="86"/>
      <c r="N77" s="86"/>
      <c r="O77" s="90"/>
      <c r="P77" s="88"/>
    </row>
    <row r="78" spans="1:16" ht="18.75">
      <c r="A78" s="86"/>
      <c r="B78" s="91" t="s">
        <v>13</v>
      </c>
      <c r="C78" s="81">
        <f>SUM(C51:C77)</f>
        <v>19</v>
      </c>
      <c r="D78" s="81"/>
      <c r="E78" s="81"/>
      <c r="F78" s="81">
        <f>SUM(F51:F77)</f>
        <v>5</v>
      </c>
      <c r="G78" s="138">
        <f>SUM(G51:G77)</f>
        <v>0.2</v>
      </c>
      <c r="H78" s="138"/>
      <c r="I78" s="138">
        <f>SUM(I51:I77)</f>
        <v>1</v>
      </c>
      <c r="J78" s="138">
        <v>24</v>
      </c>
      <c r="K78" s="138"/>
      <c r="L78" s="138"/>
      <c r="M78" s="138"/>
      <c r="N78" s="138"/>
      <c r="O78" s="286">
        <f>SUM(O51:O77)</f>
        <v>35</v>
      </c>
      <c r="P78" s="88"/>
    </row>
    <row r="79" spans="1:16" ht="18.75">
      <c r="A79" s="79" t="s">
        <v>227</v>
      </c>
      <c r="B79" s="79" t="s">
        <v>231</v>
      </c>
      <c r="C79" s="86"/>
      <c r="D79" s="86"/>
      <c r="E79" s="86"/>
      <c r="F79" s="86"/>
      <c r="G79" s="86"/>
      <c r="H79" s="86"/>
      <c r="I79" s="86"/>
      <c r="J79" s="79"/>
      <c r="K79" s="82"/>
      <c r="L79" s="80"/>
      <c r="M79" s="80"/>
      <c r="N79" s="80"/>
      <c r="O79" s="86"/>
      <c r="P79" s="88"/>
    </row>
    <row r="80" spans="1:16" ht="63">
      <c r="A80" s="136" t="s">
        <v>23</v>
      </c>
      <c r="B80" s="216" t="s">
        <v>176</v>
      </c>
      <c r="C80" s="130">
        <v>4</v>
      </c>
      <c r="D80" s="131"/>
      <c r="E80" s="131"/>
      <c r="F80" s="131"/>
      <c r="G80" s="131"/>
      <c r="H80" s="131"/>
      <c r="I80" s="131"/>
      <c r="J80" s="131">
        <v>4</v>
      </c>
      <c r="K80" s="132"/>
      <c r="L80" s="131"/>
      <c r="M80" s="131"/>
      <c r="N80" s="131"/>
      <c r="O80" s="131">
        <v>4</v>
      </c>
      <c r="P80" s="154" t="str">
        <f>P76</f>
        <v>Рябова А.А., старший преподаватель кафедры естественно-математических дисциплин ИРО РТ</v>
      </c>
    </row>
    <row r="81" spans="1:16" ht="65.25" customHeight="1">
      <c r="A81" s="62" t="s">
        <v>26</v>
      </c>
      <c r="B81" s="115" t="s">
        <v>232</v>
      </c>
      <c r="C81" s="130">
        <v>2</v>
      </c>
      <c r="D81" s="131">
        <v>2</v>
      </c>
      <c r="E81" s="131"/>
      <c r="F81" s="131"/>
      <c r="G81" s="131"/>
      <c r="H81" s="131"/>
      <c r="I81" s="131"/>
      <c r="J81" s="131">
        <f>SUM(C81:I81)</f>
        <v>4</v>
      </c>
      <c r="K81" s="132"/>
      <c r="L81" s="131"/>
      <c r="M81" s="131"/>
      <c r="N81" s="131"/>
      <c r="O81" s="131">
        <f>SUM(C81:I81)</f>
        <v>4</v>
      </c>
      <c r="P81" s="115" t="s">
        <v>297</v>
      </c>
    </row>
    <row r="82" spans="1:16" ht="68.25" customHeight="1">
      <c r="A82" s="83" t="s">
        <v>27</v>
      </c>
      <c r="B82" s="220" t="s">
        <v>242</v>
      </c>
      <c r="C82" s="130">
        <v>2</v>
      </c>
      <c r="D82" s="131"/>
      <c r="E82" s="131"/>
      <c r="F82" s="131"/>
      <c r="G82" s="131"/>
      <c r="H82" s="131"/>
      <c r="I82" s="131"/>
      <c r="J82" s="131">
        <v>2</v>
      </c>
      <c r="K82" s="132"/>
      <c r="L82" s="131"/>
      <c r="M82" s="131"/>
      <c r="N82" s="131"/>
      <c r="O82" s="131">
        <v>2</v>
      </c>
      <c r="P82" s="121" t="str">
        <f>P80</f>
        <v>Рябова А.А., старший преподаватель кафедры естественно-математических дисциплин ИРО РТ</v>
      </c>
    </row>
    <row r="83" spans="1:16" ht="67.5" customHeight="1">
      <c r="A83" s="83" t="s">
        <v>228</v>
      </c>
      <c r="B83" s="139" t="s">
        <v>311</v>
      </c>
      <c r="C83" s="130">
        <v>2</v>
      </c>
      <c r="D83" s="130">
        <v>2</v>
      </c>
      <c r="E83" s="130"/>
      <c r="F83" s="130"/>
      <c r="G83" s="130"/>
      <c r="H83" s="130"/>
      <c r="I83" s="130"/>
      <c r="J83" s="130">
        <v>4</v>
      </c>
      <c r="K83" s="199"/>
      <c r="L83" s="130"/>
      <c r="M83" s="130"/>
      <c r="N83" s="130"/>
      <c r="O83" s="130">
        <v>4</v>
      </c>
      <c r="P83" s="115" t="s">
        <v>315</v>
      </c>
    </row>
    <row r="84" spans="1:16" ht="56.25">
      <c r="A84" s="136" t="s">
        <v>229</v>
      </c>
      <c r="B84" s="115" t="s">
        <v>177</v>
      </c>
      <c r="C84" s="130">
        <v>2</v>
      </c>
      <c r="D84" s="131"/>
      <c r="E84" s="131"/>
      <c r="F84" s="131"/>
      <c r="G84" s="131"/>
      <c r="H84" s="131"/>
      <c r="I84" s="131"/>
      <c r="J84" s="131">
        <v>2</v>
      </c>
      <c r="K84" s="132"/>
      <c r="L84" s="131"/>
      <c r="M84" s="131"/>
      <c r="N84" s="131"/>
      <c r="O84" s="131">
        <f>SUM(C84:I84)</f>
        <v>2</v>
      </c>
      <c r="P84" s="84" t="s">
        <v>316</v>
      </c>
    </row>
    <row r="85" spans="1:16" ht="56.25">
      <c r="A85" s="136" t="s">
        <v>230</v>
      </c>
      <c r="B85" s="115" t="s">
        <v>338</v>
      </c>
      <c r="C85" s="130">
        <v>2</v>
      </c>
      <c r="D85" s="131">
        <v>2</v>
      </c>
      <c r="E85" s="131"/>
      <c r="F85" s="131"/>
      <c r="G85" s="131"/>
      <c r="H85" s="131"/>
      <c r="I85" s="131"/>
      <c r="J85" s="131">
        <v>4</v>
      </c>
      <c r="K85" s="132"/>
      <c r="L85" s="131"/>
      <c r="M85" s="131"/>
      <c r="N85" s="131"/>
      <c r="O85" s="131">
        <v>4</v>
      </c>
      <c r="P85" s="84" t="s">
        <v>337</v>
      </c>
    </row>
    <row r="86" spans="1:16" ht="75">
      <c r="A86" s="136" t="s">
        <v>233</v>
      </c>
      <c r="B86" s="115" t="s">
        <v>189</v>
      </c>
      <c r="C86" s="130">
        <v>2</v>
      </c>
      <c r="D86" s="131">
        <v>2</v>
      </c>
      <c r="E86" s="131"/>
      <c r="F86" s="131"/>
      <c r="G86" s="131"/>
      <c r="H86" s="131"/>
      <c r="I86" s="131"/>
      <c r="J86" s="131">
        <v>4</v>
      </c>
      <c r="K86" s="132"/>
      <c r="L86" s="131"/>
      <c r="M86" s="131"/>
      <c r="N86" s="131"/>
      <c r="O86" s="131">
        <v>4</v>
      </c>
      <c r="P86" s="154" t="str">
        <f>P82</f>
        <v>Рябова А.А., старший преподаватель кафедры естественно-математических дисциплин ИРО РТ</v>
      </c>
    </row>
    <row r="87" spans="1:16" ht="93.75">
      <c r="A87" s="136" t="s">
        <v>234</v>
      </c>
      <c r="B87" s="115" t="s">
        <v>178</v>
      </c>
      <c r="C87" s="130"/>
      <c r="D87" s="131">
        <v>2</v>
      </c>
      <c r="E87" s="131"/>
      <c r="F87" s="131"/>
      <c r="G87" s="131"/>
      <c r="H87" s="131"/>
      <c r="I87" s="141"/>
      <c r="J87" s="131">
        <v>2</v>
      </c>
      <c r="K87" s="140"/>
      <c r="L87" s="131"/>
      <c r="M87" s="131"/>
      <c r="N87" s="131"/>
      <c r="O87" s="131">
        <v>2</v>
      </c>
      <c r="P87" s="144" t="str">
        <f>P86</f>
        <v>Рябова А.А., старший преподаватель кафедры естественно-математических дисциплин ИРО РТ</v>
      </c>
    </row>
    <row r="88" spans="1:16" ht="75">
      <c r="A88" s="217" t="s">
        <v>235</v>
      </c>
      <c r="B88" s="142" t="s">
        <v>179</v>
      </c>
      <c r="C88" s="130">
        <v>2</v>
      </c>
      <c r="D88" s="131"/>
      <c r="E88" s="131"/>
      <c r="F88" s="131"/>
      <c r="G88" s="131"/>
      <c r="H88" s="131"/>
      <c r="I88" s="141"/>
      <c r="J88" s="131">
        <v>2</v>
      </c>
      <c r="K88" s="140"/>
      <c r="L88" s="131"/>
      <c r="M88" s="131"/>
      <c r="N88" s="131"/>
      <c r="O88" s="131">
        <v>2</v>
      </c>
      <c r="P88" s="277" t="str">
        <f>P87</f>
        <v>Рябова А.А., старший преподаватель кафедры естественно-математических дисциплин ИРО РТ</v>
      </c>
    </row>
    <row r="89" spans="1:16" ht="54.75" customHeight="1">
      <c r="A89" s="83" t="s">
        <v>236</v>
      </c>
      <c r="B89" s="139" t="s">
        <v>169</v>
      </c>
      <c r="C89" s="130"/>
      <c r="D89" s="131">
        <v>2</v>
      </c>
      <c r="E89" s="131"/>
      <c r="F89" s="131"/>
      <c r="G89" s="131"/>
      <c r="H89" s="131"/>
      <c r="I89" s="131"/>
      <c r="J89" s="131">
        <v>2</v>
      </c>
      <c r="K89" s="140"/>
      <c r="L89" s="131"/>
      <c r="M89" s="131"/>
      <c r="N89" s="131"/>
      <c r="O89" s="131">
        <v>2</v>
      </c>
      <c r="P89" s="154" t="str">
        <f>P88</f>
        <v>Рябова А.А., старший преподаватель кафедры естественно-математических дисциплин ИРО РТ</v>
      </c>
    </row>
    <row r="90" spans="1:16" ht="90.75" customHeight="1">
      <c r="A90" s="83" t="s">
        <v>237</v>
      </c>
      <c r="B90" s="115" t="s">
        <v>296</v>
      </c>
      <c r="C90" s="130">
        <v>2</v>
      </c>
      <c r="D90" s="131"/>
      <c r="E90" s="131"/>
      <c r="F90" s="131"/>
      <c r="G90" s="131"/>
      <c r="H90" s="131"/>
      <c r="I90" s="131"/>
      <c r="J90" s="131">
        <v>2</v>
      </c>
      <c r="K90" s="140"/>
      <c r="L90" s="131"/>
      <c r="M90" s="131"/>
      <c r="N90" s="131"/>
      <c r="O90" s="131">
        <v>2</v>
      </c>
      <c r="P90" s="84" t="str">
        <f>P89</f>
        <v>Рябова А.А., старший преподаватель кафедры естественно-математических дисциплин ИРО РТ</v>
      </c>
    </row>
    <row r="91" spans="1:16" ht="128.25" customHeight="1">
      <c r="A91" s="83" t="s">
        <v>238</v>
      </c>
      <c r="B91" s="139" t="s">
        <v>183</v>
      </c>
      <c r="C91" s="130"/>
      <c r="D91" s="131">
        <v>8</v>
      </c>
      <c r="E91" s="131"/>
      <c r="F91" s="131"/>
      <c r="G91" s="131"/>
      <c r="H91" s="131"/>
      <c r="I91" s="131"/>
      <c r="J91" s="131">
        <v>8</v>
      </c>
      <c r="K91" s="140"/>
      <c r="L91" s="131"/>
      <c r="M91" s="131"/>
      <c r="N91" s="131"/>
      <c r="O91" s="131">
        <v>8</v>
      </c>
      <c r="P91" s="84" t="s">
        <v>309</v>
      </c>
    </row>
    <row r="92" spans="1:16" ht="57" customHeight="1">
      <c r="A92" s="86" t="s">
        <v>314</v>
      </c>
      <c r="B92" s="284" t="s">
        <v>319</v>
      </c>
      <c r="C92" s="284"/>
      <c r="D92" s="197">
        <v>8</v>
      </c>
      <c r="E92" s="197"/>
      <c r="F92" s="197"/>
      <c r="G92" s="197"/>
      <c r="H92" s="197"/>
      <c r="I92" s="197"/>
      <c r="J92" s="197">
        <v>8</v>
      </c>
      <c r="K92" s="197"/>
      <c r="L92" s="284"/>
      <c r="M92" s="284"/>
      <c r="N92" s="284"/>
      <c r="O92" s="197">
        <v>8</v>
      </c>
      <c r="P92" s="284" t="s">
        <v>320</v>
      </c>
    </row>
    <row r="93" spans="1:16" ht="18.75">
      <c r="A93" s="279" t="s">
        <v>29</v>
      </c>
      <c r="B93" s="143" t="s">
        <v>180</v>
      </c>
      <c r="C93" s="280"/>
      <c r="D93" s="279"/>
      <c r="E93" s="280"/>
      <c r="F93" s="280"/>
      <c r="G93" s="280"/>
      <c r="H93" s="280"/>
      <c r="I93" s="280"/>
      <c r="J93" s="281">
        <v>18</v>
      </c>
      <c r="K93" s="282"/>
      <c r="L93" s="280"/>
      <c r="M93" s="280"/>
      <c r="N93" s="280"/>
      <c r="O93" s="281">
        <v>18</v>
      </c>
      <c r="P93" s="283"/>
    </row>
    <row r="94" spans="1:16" ht="150">
      <c r="A94" s="83"/>
      <c r="B94" s="115" t="s">
        <v>335</v>
      </c>
      <c r="C94" s="85"/>
      <c r="D94" s="131">
        <v>18</v>
      </c>
      <c r="E94" s="131"/>
      <c r="F94" s="131"/>
      <c r="G94" s="131"/>
      <c r="H94" s="131"/>
      <c r="I94" s="131"/>
      <c r="J94" s="131">
        <v>18</v>
      </c>
      <c r="K94" s="140"/>
      <c r="L94" s="131"/>
      <c r="M94" s="131"/>
      <c r="N94" s="131"/>
      <c r="O94" s="131">
        <v>36</v>
      </c>
      <c r="P94" s="118" t="s">
        <v>336</v>
      </c>
    </row>
    <row r="95" spans="1:16" ht="18.75">
      <c r="A95" s="79" t="s">
        <v>30</v>
      </c>
      <c r="B95" s="95" t="s">
        <v>317</v>
      </c>
      <c r="C95" s="79">
        <v>2</v>
      </c>
      <c r="D95" s="79"/>
      <c r="E95" s="79"/>
      <c r="F95" s="86"/>
      <c r="G95" s="86"/>
      <c r="H95" s="86"/>
      <c r="I95" s="86">
        <v>3.5</v>
      </c>
      <c r="J95" s="92">
        <v>5.5</v>
      </c>
      <c r="K95" s="93"/>
      <c r="L95" s="86"/>
      <c r="M95" s="86"/>
      <c r="N95" s="86"/>
      <c r="O95" s="92"/>
      <c r="P95" s="88"/>
    </row>
    <row r="96" spans="1:16" ht="63">
      <c r="A96" s="86" t="s">
        <v>32</v>
      </c>
      <c r="B96" s="201" t="s">
        <v>181</v>
      </c>
      <c r="C96" s="131">
        <v>2</v>
      </c>
      <c r="D96" s="131"/>
      <c r="E96" s="131"/>
      <c r="F96" s="131"/>
      <c r="G96" s="131"/>
      <c r="H96" s="131"/>
      <c r="I96" s="131"/>
      <c r="J96" s="131">
        <f>SUM(C96:I96)</f>
        <v>2</v>
      </c>
      <c r="K96" s="140"/>
      <c r="L96" s="131"/>
      <c r="M96" s="131"/>
      <c r="N96" s="131"/>
      <c r="O96" s="131">
        <f>SUM(C96:I96)</f>
        <v>2</v>
      </c>
      <c r="P96" s="154" t="str">
        <f>P80</f>
        <v>Рябова А.А., старший преподаватель кафедры естественно-математических дисциплин ИРО РТ</v>
      </c>
    </row>
    <row r="97" spans="1:16" ht="59.25" customHeight="1">
      <c r="A97" s="86" t="s">
        <v>325</v>
      </c>
      <c r="B97" s="115" t="s">
        <v>324</v>
      </c>
      <c r="C97" s="131"/>
      <c r="D97" s="131"/>
      <c r="E97" s="131"/>
      <c r="F97" s="131"/>
      <c r="G97" s="131"/>
      <c r="H97" s="131"/>
      <c r="I97" s="131">
        <v>3.5</v>
      </c>
      <c r="J97" s="131">
        <v>3.5</v>
      </c>
      <c r="K97" s="140"/>
      <c r="L97" s="131"/>
      <c r="M97" s="131"/>
      <c r="N97" s="131"/>
      <c r="O97" s="131">
        <v>3.5</v>
      </c>
      <c r="P97" s="288" t="str">
        <f>P96</f>
        <v>Рябова А.А., старший преподаватель кафедры естественно-математических дисциплин ИРО РТ</v>
      </c>
    </row>
    <row r="98" spans="1:16" ht="30" customHeight="1">
      <c r="A98" s="79" t="s">
        <v>31</v>
      </c>
      <c r="B98" s="79" t="s">
        <v>73</v>
      </c>
      <c r="C98" s="86"/>
      <c r="D98" s="86"/>
      <c r="E98" s="86"/>
      <c r="F98" s="86"/>
      <c r="G98" s="86"/>
      <c r="H98" s="86"/>
      <c r="I98" s="86"/>
      <c r="J98" s="94"/>
      <c r="K98" s="93"/>
      <c r="L98" s="86"/>
      <c r="M98" s="86"/>
      <c r="N98" s="86"/>
      <c r="O98" s="86"/>
      <c r="P98" s="88"/>
    </row>
    <row r="99" spans="1:16" ht="75.75" customHeight="1">
      <c r="A99" s="348" t="s">
        <v>33</v>
      </c>
      <c r="B99" s="131" t="s">
        <v>339</v>
      </c>
      <c r="C99" s="131"/>
      <c r="D99" s="131"/>
      <c r="E99" s="131"/>
      <c r="F99" s="131"/>
      <c r="G99" s="131"/>
      <c r="H99" s="133">
        <v>0.5</v>
      </c>
      <c r="I99" s="131"/>
      <c r="J99" s="131">
        <f>SUM(C99:I99)</f>
        <v>0.5</v>
      </c>
      <c r="K99" s="196">
        <v>0.5</v>
      </c>
      <c r="L99" s="197"/>
      <c r="M99" s="197"/>
      <c r="N99" s="197"/>
      <c r="O99" s="198">
        <v>4</v>
      </c>
      <c r="P99" s="211" t="str">
        <f>P45</f>
        <v>Рябова А.А., старший преподаватель кафедры естественно-математических дисциплин ИРО РТ</v>
      </c>
    </row>
    <row r="100" spans="1:16" ht="73.5" customHeight="1">
      <c r="A100" s="349"/>
      <c r="B100" s="131" t="str">
        <f>B99</f>
        <v>Защита итоговых работ</v>
      </c>
      <c r="C100" s="131"/>
      <c r="D100" s="131"/>
      <c r="E100" s="131"/>
      <c r="F100" s="131"/>
      <c r="G100" s="131"/>
      <c r="H100" s="133"/>
      <c r="I100" s="131"/>
      <c r="J100" s="131"/>
      <c r="K100" s="196">
        <v>0.5</v>
      </c>
      <c r="L100" s="197"/>
      <c r="M100" s="197"/>
      <c r="N100" s="197"/>
      <c r="O100" s="198">
        <v>4</v>
      </c>
      <c r="P100" s="126" t="s">
        <v>308</v>
      </c>
    </row>
    <row r="101" spans="1:16" ht="66" customHeight="1">
      <c r="A101" s="350"/>
      <c r="B101" s="131" t="str">
        <f>B100</f>
        <v>Защита итоговых работ</v>
      </c>
      <c r="C101" s="131"/>
      <c r="D101" s="131"/>
      <c r="E101" s="131"/>
      <c r="F101" s="131"/>
      <c r="G101" s="131"/>
      <c r="H101" s="133"/>
      <c r="I101" s="131"/>
      <c r="J101" s="131"/>
      <c r="K101" s="196">
        <v>0.5</v>
      </c>
      <c r="L101" s="197"/>
      <c r="M101" s="197"/>
      <c r="N101" s="197"/>
      <c r="O101" s="198">
        <v>4</v>
      </c>
      <c r="P101" s="195" t="s">
        <v>340</v>
      </c>
    </row>
    <row r="102" spans="1:16" ht="63">
      <c r="A102" s="65" t="s">
        <v>223</v>
      </c>
      <c r="B102" s="146" t="s">
        <v>226</v>
      </c>
      <c r="C102" s="86"/>
      <c r="D102" s="86"/>
      <c r="E102" s="86"/>
      <c r="F102" s="112"/>
      <c r="G102" s="86"/>
      <c r="H102" s="86"/>
      <c r="I102" s="86">
        <v>2</v>
      </c>
      <c r="J102" s="94"/>
      <c r="K102" s="105">
        <v>2.4</v>
      </c>
      <c r="L102" s="86"/>
      <c r="M102" s="86"/>
      <c r="N102" s="86"/>
      <c r="O102" s="145">
        <f>K102</f>
        <v>2.4</v>
      </c>
      <c r="P102" s="121" t="str">
        <f>P99</f>
        <v>Рябова А.А., старший преподаватель кафедры естественно-математических дисциплин ИРО РТ</v>
      </c>
    </row>
    <row r="103" spans="1:16" ht="71.25" customHeight="1">
      <c r="A103" s="65" t="s">
        <v>224</v>
      </c>
      <c r="B103" s="146" t="s">
        <v>184</v>
      </c>
      <c r="C103" s="86"/>
      <c r="D103" s="86"/>
      <c r="E103" s="86"/>
      <c r="F103" s="112"/>
      <c r="G103" s="86"/>
      <c r="H103" s="86"/>
      <c r="I103" s="86">
        <v>2</v>
      </c>
      <c r="J103" s="86"/>
      <c r="K103" s="105">
        <v>2.4</v>
      </c>
      <c r="L103" s="86"/>
      <c r="M103" s="86"/>
      <c r="N103" s="86"/>
      <c r="O103" s="145">
        <f>K103</f>
        <v>2.4</v>
      </c>
      <c r="P103" s="287" t="str">
        <f>P102</f>
        <v>Рябова А.А., старший преподаватель кафедры естественно-математических дисциплин ИРО РТ</v>
      </c>
    </row>
    <row r="104" spans="1:16" ht="56.25">
      <c r="A104" s="65" t="s">
        <v>225</v>
      </c>
      <c r="B104" s="146" t="s">
        <v>185</v>
      </c>
      <c r="C104" s="86"/>
      <c r="D104" s="86"/>
      <c r="E104" s="86"/>
      <c r="F104" s="112"/>
      <c r="G104" s="86"/>
      <c r="H104" s="86"/>
      <c r="I104" s="86">
        <v>2</v>
      </c>
      <c r="J104" s="86"/>
      <c r="K104" s="105">
        <v>2.4</v>
      </c>
      <c r="L104" s="86"/>
      <c r="M104" s="86"/>
      <c r="N104" s="86"/>
      <c r="O104" s="145">
        <f>K104</f>
        <v>2.4</v>
      </c>
      <c r="P104" s="118" t="str">
        <f>P100</f>
        <v>Хадиева А.В., учитель информатики СОШ №135 г.Казани</v>
      </c>
    </row>
    <row r="105" spans="1:16" ht="33" customHeight="1">
      <c r="A105" s="65"/>
      <c r="B105" s="91" t="s">
        <v>34</v>
      </c>
      <c r="C105" s="88">
        <f>SUM(C96:C104,C94,C80:C92)</f>
        <v>22</v>
      </c>
      <c r="D105" s="88">
        <f>SUM(D96:D104,D94,D80:D92)</f>
        <v>46</v>
      </c>
      <c r="E105" s="88"/>
      <c r="F105" s="88"/>
      <c r="G105" s="88"/>
      <c r="H105" s="88">
        <f>SUM(H96:H104,H94,H80:H92)</f>
        <v>0.5</v>
      </c>
      <c r="I105" s="88">
        <v>3.5</v>
      </c>
      <c r="J105" s="290">
        <v>72</v>
      </c>
      <c r="K105" s="88"/>
      <c r="L105" s="88"/>
      <c r="M105" s="88"/>
      <c r="N105" s="88"/>
      <c r="O105" s="291">
        <v>90</v>
      </c>
      <c r="P105" s="86"/>
    </row>
    <row r="106" spans="1:16" ht="28.5" customHeight="1">
      <c r="A106" s="65"/>
      <c r="B106" s="91" t="s">
        <v>35</v>
      </c>
      <c r="C106" s="289">
        <f>SUM(C65:C77,C58:C63,C51:C56)</f>
        <v>19</v>
      </c>
      <c r="D106" s="289"/>
      <c r="E106" s="289"/>
      <c r="F106" s="289">
        <f>SUM(F65:F77,F58:F63,F51:F56)</f>
        <v>5</v>
      </c>
      <c r="G106" s="289"/>
      <c r="H106" s="289"/>
      <c r="I106" s="289">
        <f>SUM(I65:I77,I58:I63,I51:I56)</f>
        <v>1</v>
      </c>
      <c r="J106" s="289">
        <v>24</v>
      </c>
      <c r="K106" s="289"/>
      <c r="L106" s="289"/>
      <c r="M106" s="289"/>
      <c r="N106" s="289"/>
      <c r="O106" s="289">
        <f>SUM(O65:O77,O58:O63,O51:O56)</f>
        <v>35</v>
      </c>
      <c r="P106" s="86"/>
    </row>
    <row r="107" spans="1:16" ht="27" customHeight="1">
      <c r="A107" s="65"/>
      <c r="B107" s="91" t="s">
        <v>36</v>
      </c>
      <c r="C107" s="147">
        <f>SUM(C105:C106,C43:C43,C45:C46)</f>
        <v>41</v>
      </c>
      <c r="D107" s="147">
        <f>SUM(D105:D106,D43:D43,D45:D46)</f>
        <v>46</v>
      </c>
      <c r="E107" s="147"/>
      <c r="F107" s="147">
        <f>SUM(F105:F106,F43:F43,F45:F46)</f>
        <v>5</v>
      </c>
      <c r="G107" s="147"/>
      <c r="H107" s="147">
        <f>SUM(H105:H106,H43:H43,H45:H46)</f>
        <v>0.5</v>
      </c>
      <c r="I107" s="147">
        <f>SUM(I105:I106,I43:I43,I45:I46)</f>
        <v>35.5</v>
      </c>
      <c r="J107" s="147">
        <f>SUM(J105:J106,J43:J43,J45:J46)</f>
        <v>96</v>
      </c>
      <c r="K107" s="147"/>
      <c r="L107" s="147"/>
      <c r="M107" s="147"/>
      <c r="N107" s="147"/>
      <c r="O107" s="303">
        <f>SUM(O105:O106,O43:O47)</f>
        <v>208.5</v>
      </c>
      <c r="P107" s="86"/>
    </row>
    <row r="109" spans="1:16" ht="47.25" customHeight="1">
      <c r="A109" s="353" t="s">
        <v>90</v>
      </c>
      <c r="B109" s="35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 t="s">
        <v>182</v>
      </c>
    </row>
    <row r="110" spans="1:16" ht="35.25" customHeight="1">
      <c r="A110" s="123"/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</row>
    <row r="111" spans="1:16" ht="49.5" customHeight="1">
      <c r="A111" s="351" t="s">
        <v>318</v>
      </c>
      <c r="B111" s="351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 t="s">
        <v>262</v>
      </c>
    </row>
    <row r="112" spans="1:16" ht="44.25" customHeight="1">
      <c r="A112" s="354" t="s">
        <v>149</v>
      </c>
      <c r="B112" s="35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3" t="s">
        <v>310</v>
      </c>
    </row>
    <row r="113" spans="1:16" ht="34.5" customHeight="1">
      <c r="A113" s="351" t="s">
        <v>150</v>
      </c>
      <c r="B113" s="351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3" t="s">
        <v>70</v>
      </c>
    </row>
    <row r="114" spans="1:16" ht="18.75">
      <c r="A114" s="352"/>
      <c r="B114" s="352"/>
      <c r="J114" s="150"/>
      <c r="P114" s="96"/>
    </row>
    <row r="115" ht="18">
      <c r="I115" s="218"/>
    </row>
    <row r="116" ht="18.75">
      <c r="B116" s="113"/>
    </row>
  </sheetData>
  <sheetProtection/>
  <mergeCells count="50">
    <mergeCell ref="A99:A101"/>
    <mergeCell ref="A113:B113"/>
    <mergeCell ref="A114:B114"/>
    <mergeCell ref="J10:P10"/>
    <mergeCell ref="A109:B109"/>
    <mergeCell ref="A111:B111"/>
    <mergeCell ref="A112:B112"/>
    <mergeCell ref="A13:P13"/>
    <mergeCell ref="A14:P14"/>
    <mergeCell ref="A15:P15"/>
    <mergeCell ref="A18:P18"/>
    <mergeCell ref="A1:P1"/>
    <mergeCell ref="A2:P2"/>
    <mergeCell ref="J5:P5"/>
    <mergeCell ref="A12:P12"/>
    <mergeCell ref="J6:P6"/>
    <mergeCell ref="J7:P7"/>
    <mergeCell ref="J8:P8"/>
    <mergeCell ref="J9:P9"/>
    <mergeCell ref="C24:F24"/>
    <mergeCell ref="C25:F25"/>
    <mergeCell ref="A16:P16"/>
    <mergeCell ref="C28:F28"/>
    <mergeCell ref="C29:F29"/>
    <mergeCell ref="C30:F30"/>
    <mergeCell ref="C21:F21"/>
    <mergeCell ref="G21:H21"/>
    <mergeCell ref="I21:L21"/>
    <mergeCell ref="A17:P17"/>
    <mergeCell ref="C22:F22"/>
    <mergeCell ref="I22:L22"/>
    <mergeCell ref="C23:F23"/>
    <mergeCell ref="I23:L23"/>
    <mergeCell ref="G22:H22"/>
    <mergeCell ref="G23:H23"/>
    <mergeCell ref="C32:F32"/>
    <mergeCell ref="C26:F26"/>
    <mergeCell ref="C27:F27"/>
    <mergeCell ref="C36:F36"/>
    <mergeCell ref="C37:F37"/>
    <mergeCell ref="C35:F35"/>
    <mergeCell ref="C33:F33"/>
    <mergeCell ref="C34:F34"/>
    <mergeCell ref="C31:F31"/>
    <mergeCell ref="B42:O42"/>
    <mergeCell ref="B49:P49"/>
    <mergeCell ref="B50:P50"/>
    <mergeCell ref="B57:P57"/>
    <mergeCell ref="B64:P64"/>
    <mergeCell ref="A48:P48"/>
  </mergeCells>
  <printOptions/>
  <pageMargins left="0.28" right="0.26" top="0.29" bottom="0.4" header="0.26" footer="0.5"/>
  <pageSetup fitToHeight="36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25">
      <selection activeCell="A28" sqref="A28:E28"/>
    </sheetView>
  </sheetViews>
  <sheetFormatPr defaultColWidth="9.00390625" defaultRowHeight="12.75"/>
  <cols>
    <col min="1" max="1" width="10.125" style="0" bestFit="1" customWidth="1"/>
    <col min="2" max="2" width="11.875" style="0" customWidth="1"/>
    <col min="3" max="3" width="16.125" style="0" customWidth="1"/>
    <col min="4" max="4" width="19.75390625" style="0" customWidth="1"/>
    <col min="5" max="5" width="55.625" style="0" customWidth="1"/>
    <col min="6" max="6" width="24.375" style="0" customWidth="1"/>
    <col min="7" max="7" width="14.75390625" style="0" customWidth="1"/>
  </cols>
  <sheetData>
    <row r="1" spans="1:16" ht="15.75">
      <c r="A1" s="316" t="s">
        <v>49</v>
      </c>
      <c r="B1" s="316"/>
      <c r="C1" s="316"/>
      <c r="D1" s="316"/>
      <c r="E1" s="316"/>
      <c r="F1" s="316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3"/>
      <c r="B3" s="3"/>
      <c r="C3" s="3"/>
      <c r="D3" s="3"/>
      <c r="E3" s="3"/>
      <c r="F3" s="16"/>
      <c r="G3" s="16"/>
      <c r="H3" s="16"/>
      <c r="I3" s="16"/>
      <c r="J3" s="16"/>
      <c r="K3" s="16"/>
      <c r="L3" s="3"/>
      <c r="M3" s="3"/>
      <c r="N3" s="3"/>
      <c r="O3" s="3"/>
      <c r="P3" s="3"/>
    </row>
    <row r="4" spans="1:11" ht="38.25" customHeight="1">
      <c r="A4" s="3"/>
      <c r="B4" s="3"/>
      <c r="C4" s="3"/>
      <c r="D4" s="3"/>
      <c r="E4" s="3"/>
      <c r="F4" s="106"/>
      <c r="G4" s="16"/>
      <c r="H4" s="16"/>
      <c r="I4" s="16"/>
      <c r="J4" s="16"/>
      <c r="K4" s="16"/>
    </row>
    <row r="5" spans="1:11" ht="15.75">
      <c r="A5" s="3"/>
      <c r="B5" s="3"/>
      <c r="C5" s="3"/>
      <c r="D5" s="3"/>
      <c r="E5" s="3"/>
      <c r="F5" s="3"/>
      <c r="G5" s="12"/>
      <c r="H5" s="12"/>
      <c r="I5" s="12"/>
      <c r="J5" s="12"/>
      <c r="K5" s="12"/>
    </row>
    <row r="6" spans="1:11" ht="15.75">
      <c r="A6" s="3"/>
      <c r="B6" s="3"/>
      <c r="C6" s="3"/>
      <c r="D6" s="3"/>
      <c r="E6" s="3"/>
      <c r="F6" s="3"/>
      <c r="G6" s="12"/>
      <c r="H6" s="12"/>
      <c r="I6" s="12"/>
      <c r="J6" s="12"/>
      <c r="K6" s="12"/>
    </row>
    <row r="7" spans="1:6" ht="12.75">
      <c r="A7" s="321" t="s">
        <v>157</v>
      </c>
      <c r="B7" s="321"/>
      <c r="C7" s="321"/>
      <c r="D7" s="321"/>
      <c r="E7" s="321"/>
      <c r="F7" s="321"/>
    </row>
    <row r="8" spans="1:6" ht="12.75">
      <c r="A8" s="315" t="s">
        <v>158</v>
      </c>
      <c r="B8" s="315"/>
      <c r="C8" s="315"/>
      <c r="D8" s="315"/>
      <c r="E8" s="315"/>
      <c r="F8" s="315"/>
    </row>
    <row r="9" spans="1:6" ht="12.75">
      <c r="A9" s="315" t="str">
        <f>УТП!A14</f>
        <v> учителей информатики по теме:</v>
      </c>
      <c r="B9" s="315"/>
      <c r="C9" s="315"/>
      <c r="D9" s="315"/>
      <c r="E9" s="315"/>
      <c r="F9" s="315"/>
    </row>
    <row r="10" spans="1:6" ht="12.75">
      <c r="A10" s="315" t="s">
        <v>353</v>
      </c>
      <c r="B10" s="315"/>
      <c r="C10" s="315"/>
      <c r="D10" s="315"/>
      <c r="E10" s="315"/>
      <c r="F10" s="315"/>
    </row>
    <row r="11" spans="1:6" ht="20.25" customHeight="1">
      <c r="A11" s="358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1" s="358"/>
      <c r="C11" s="358"/>
      <c r="D11" s="358"/>
      <c r="E11" s="358"/>
      <c r="F11" s="358"/>
    </row>
    <row r="12" spans="1:7" ht="39" thickBot="1">
      <c r="A12" s="232" t="s">
        <v>83</v>
      </c>
      <c r="B12" s="232" t="s">
        <v>85</v>
      </c>
      <c r="C12" s="232" t="s">
        <v>328</v>
      </c>
      <c r="D12" s="232" t="s">
        <v>329</v>
      </c>
      <c r="E12" s="304" t="s">
        <v>84</v>
      </c>
      <c r="F12" s="295" t="s">
        <v>10</v>
      </c>
      <c r="G12" s="47" t="s">
        <v>330</v>
      </c>
    </row>
    <row r="13" spans="1:7" ht="57.75" customHeight="1">
      <c r="A13" s="355">
        <v>43143</v>
      </c>
      <c r="B13" s="233" t="s">
        <v>243</v>
      </c>
      <c r="C13" s="151">
        <v>20</v>
      </c>
      <c r="D13" s="151" t="s">
        <v>343</v>
      </c>
      <c r="E13" s="151" t="str">
        <f>УТП!B44</f>
        <v>Анкетирование. Входная, выходная диагностика.</v>
      </c>
      <c r="F13" s="296" t="str">
        <f>УТП!P80</f>
        <v>Рябова А.А., старший преподаватель кафедры естественно-математических дисциплин ИРО РТ</v>
      </c>
      <c r="G13" s="98" t="str">
        <f>G15</f>
        <v>СОШ № 135</v>
      </c>
    </row>
    <row r="14" spans="1:7" ht="57.75" customHeight="1">
      <c r="A14" s="356"/>
      <c r="B14" s="278" t="s">
        <v>264</v>
      </c>
      <c r="C14" s="259">
        <v>20</v>
      </c>
      <c r="D14" s="259" t="s">
        <v>341</v>
      </c>
      <c r="E14" s="259" t="str">
        <f>УТП!B82</f>
        <v>Информатизация образования как основная форма инновационной деятельности образовательной организации</v>
      </c>
      <c r="F14" s="298" t="str">
        <f>F13</f>
        <v>Рябова А.А., старший преподаватель кафедры естественно-математических дисциплин ИРО РТ</v>
      </c>
      <c r="G14" s="98" t="str">
        <f>G13</f>
        <v>СОШ № 135</v>
      </c>
    </row>
    <row r="15" spans="1:7" ht="66.75" customHeight="1" thickBot="1">
      <c r="A15" s="357"/>
      <c r="B15" s="234" t="s">
        <v>240</v>
      </c>
      <c r="C15" s="293">
        <v>20</v>
      </c>
      <c r="D15" s="293" t="s">
        <v>341</v>
      </c>
      <c r="E15" s="234" t="str">
        <f>УТП!B80</f>
        <v>Совершенствование методической подготовки учителей информатики в свете требований ФГОС общего образования</v>
      </c>
      <c r="F15" s="297" t="str">
        <f>УТП!P80</f>
        <v>Рябова А.А., старший преподаватель кафедры естественно-математических дисциплин ИРО РТ</v>
      </c>
      <c r="G15" s="98" t="s">
        <v>342</v>
      </c>
    </row>
    <row r="16" spans="1:7" ht="72.75" customHeight="1">
      <c r="A16" s="355">
        <v>43144</v>
      </c>
      <c r="B16" s="233" t="s">
        <v>172</v>
      </c>
      <c r="C16" s="39">
        <v>20</v>
      </c>
      <c r="D16" s="39" t="s">
        <v>344</v>
      </c>
      <c r="E16" s="233" t="str">
        <f>УТП!B86</f>
        <v>Организация внеурочной деятельности по информатике. Проектная деятельность и проекты в области формирования профессиональной компетентности учителя информатики</v>
      </c>
      <c r="F16" s="296" t="str">
        <f>F15</f>
        <v>Рябова А.А., старший преподаватель кафедры естественно-математических дисциплин ИРО РТ</v>
      </c>
      <c r="G16" s="98" t="str">
        <f>G15</f>
        <v>СОШ № 135</v>
      </c>
    </row>
    <row r="17" spans="1:7" ht="72.75" customHeight="1">
      <c r="A17" s="356"/>
      <c r="B17" s="360" t="s">
        <v>345</v>
      </c>
      <c r="C17" s="39">
        <v>20</v>
      </c>
      <c r="D17" s="39" t="str">
        <f>D16</f>
        <v>лекция/практика</v>
      </c>
      <c r="E17" s="278" t="str">
        <f>УТП!B83</f>
        <v>Формирование информационной культуры учителя информатики в условиях введения ФГОС ОО. Атикоррупционное и антитеррористическое воспитание.</v>
      </c>
      <c r="F17" s="298" t="str">
        <f>УТП!P83</f>
        <v>Сафронова И.В., доцент кафедры гуманитарных дисциплин ИРО РТ</v>
      </c>
      <c r="G17" s="98" t="str">
        <f>G16</f>
        <v>СОШ № 135</v>
      </c>
    </row>
    <row r="18" spans="1:7" ht="72.75" customHeight="1" thickBot="1">
      <c r="A18" s="365"/>
      <c r="B18" s="361"/>
      <c r="C18" s="39"/>
      <c r="D18" s="39"/>
      <c r="E18" s="235" t="s">
        <v>152</v>
      </c>
      <c r="F18" s="299" t="s">
        <v>350</v>
      </c>
      <c r="G18" s="98" t="str">
        <f>G17</f>
        <v>СОШ № 135</v>
      </c>
    </row>
    <row r="19" spans="1:7" ht="72.75" customHeight="1">
      <c r="A19" s="292">
        <v>43145</v>
      </c>
      <c r="B19" s="305" t="s">
        <v>346</v>
      </c>
      <c r="C19" s="259">
        <v>20</v>
      </c>
      <c r="D19" s="259"/>
      <c r="E19" s="305" t="str">
        <f>УТП!B92</f>
        <v>Первая доврачебная помощь</v>
      </c>
      <c r="F19" s="306" t="str">
        <f>УТП!P92</f>
        <v>Сотрудники СЦВТ АМТЕС</v>
      </c>
      <c r="G19" s="248"/>
    </row>
    <row r="20" spans="1:7" ht="75" customHeight="1">
      <c r="A20" s="362">
        <v>43146</v>
      </c>
      <c r="B20" s="308" t="s">
        <v>243</v>
      </c>
      <c r="C20" s="39">
        <v>20</v>
      </c>
      <c r="D20" s="39" t="s">
        <v>341</v>
      </c>
      <c r="E20" s="39" t="str">
        <f>УТП!B90</f>
        <v>Аттестация учителей информатики в условиях введения нового стандарта</v>
      </c>
      <c r="F20" s="39" t="str">
        <f>F16</f>
        <v>Рябова А.А., старший преподаватель кафедры естественно-математических дисциплин ИРО РТ</v>
      </c>
      <c r="G20" s="38" t="str">
        <f>G18</f>
        <v>СОШ № 135</v>
      </c>
    </row>
    <row r="21" spans="1:7" ht="75" customHeight="1">
      <c r="A21" s="363"/>
      <c r="B21" s="308" t="s">
        <v>348</v>
      </c>
      <c r="C21" s="39">
        <v>20</v>
      </c>
      <c r="D21" s="39" t="s">
        <v>341</v>
      </c>
      <c r="E21" s="39" t="str">
        <f>УТП!B84</f>
        <v>Современные образовательные технологии как средство повышения профессиональной компетенции учителя информатики</v>
      </c>
      <c r="F21" s="39" t="str">
        <f>УТП!P84</f>
        <v>Павлова И.Р., доцент кафедры ЕМД, к.п.н.</v>
      </c>
      <c r="G21" s="38" t="str">
        <f>G20</f>
        <v>СОШ № 135</v>
      </c>
    </row>
    <row r="22" spans="1:7" ht="75" customHeight="1">
      <c r="A22" s="363"/>
      <c r="B22" s="308" t="s">
        <v>313</v>
      </c>
      <c r="C22" s="39">
        <v>20</v>
      </c>
      <c r="D22" s="39" t="s">
        <v>341</v>
      </c>
      <c r="E22" s="39" t="str">
        <f>УТП!B96</f>
        <v>Проектная деятельность учителя и обучающегося  в  рамках реализации ФГОС по информатике.  Алгоритм создания проектной работы</v>
      </c>
      <c r="F22" s="39" t="str">
        <f>F23</f>
        <v>Рябова А.А., старший преподаватель кафедры естественно-математических дисциплин ИРО РТ</v>
      </c>
      <c r="G22" s="38" t="str">
        <f>G21</f>
        <v>СОШ № 135</v>
      </c>
    </row>
    <row r="23" spans="1:7" ht="72" customHeight="1">
      <c r="A23" s="364"/>
      <c r="B23" s="308" t="s">
        <v>352</v>
      </c>
      <c r="C23" s="39">
        <v>20</v>
      </c>
      <c r="D23" s="39" t="s">
        <v>347</v>
      </c>
      <c r="E23" s="39" t="str">
        <f>УТП!B88</f>
        <v>Теория и практика создания информационно-образовательной среды. Электронный портфолио как средство поддержки интерактивного взаимодействия в информационно-образовательной среде.</v>
      </c>
      <c r="F23" s="39" t="str">
        <f>F20</f>
        <v>Рябова А.А., старший преподаватель кафедры естественно-математических дисциплин ИРО РТ</v>
      </c>
      <c r="G23" s="38" t="str">
        <f>G21</f>
        <v>СОШ № 135</v>
      </c>
    </row>
    <row r="24" spans="1:7" ht="88.5" customHeight="1">
      <c r="A24" s="359">
        <v>43147</v>
      </c>
      <c r="B24" s="38" t="s">
        <v>172</v>
      </c>
      <c r="C24" s="39">
        <v>20</v>
      </c>
      <c r="D24" s="39" t="str">
        <f>D17</f>
        <v>лекция/практика</v>
      </c>
      <c r="E24" s="39" t="str">
        <f>УТП!B81</f>
        <v>Современный урок по информатике в контексте ФГОС ООО: проектирование и организация</v>
      </c>
      <c r="F24" s="39" t="str">
        <f>УТП!P81</f>
        <v>Попова А.А., старший методист отдела развития методической работы ИРО РТ, к.п.н.</v>
      </c>
      <c r="G24" s="98" t="str">
        <f>G23</f>
        <v>СОШ № 135</v>
      </c>
    </row>
    <row r="25" spans="1:7" ht="112.5" customHeight="1">
      <c r="A25" s="359"/>
      <c r="B25" s="294" t="s">
        <v>351</v>
      </c>
      <c r="C25" s="293">
        <v>20</v>
      </c>
      <c r="D25" s="293" t="str">
        <f>D24</f>
        <v>лекция/практика</v>
      </c>
      <c r="E25" s="235" t="str">
        <f>УТП!B85</f>
        <v>Приоритетные задачи организации комплексного психолого-педагогического сопровождения педагога одаренных школьников</v>
      </c>
      <c r="F25" s="235" t="str">
        <f>УТП!P85</f>
        <v>Лушпаева И.И., доцент ИРО РТ</v>
      </c>
      <c r="G25" s="248" t="str">
        <f>G24</f>
        <v>СОШ № 135</v>
      </c>
    </row>
    <row r="26" spans="1:7" ht="106.5" customHeight="1">
      <c r="A26" s="309">
        <v>43148</v>
      </c>
      <c r="B26" s="39" t="s">
        <v>349</v>
      </c>
      <c r="C26" s="38">
        <v>20</v>
      </c>
      <c r="D26" s="38" t="s">
        <v>347</v>
      </c>
      <c r="E26" s="99" t="str">
        <f>УТП!B91</f>
        <v>ЕГЭ как независимая система оценки качества знаний по информатике: анализ, перспективы. Решение задач ЕГЭ по темам "Программирование" , "Алгебра логики"</v>
      </c>
      <c r="F26" s="99" t="str">
        <f>УТП!P91</f>
        <v>Хадиев Р.М., председатель экспертной комиссии ЕГЭ, старший преподаватель ВМК ПФУ , Хадиева А.В., учитель информатики, члек экспертной комиссии ГИА</v>
      </c>
      <c r="G26" s="98" t="str">
        <f>G25</f>
        <v>СОШ № 135</v>
      </c>
    </row>
    <row r="27" spans="1:7" ht="30" customHeight="1">
      <c r="A27" s="366"/>
      <c r="B27" s="366"/>
      <c r="C27" s="366"/>
      <c r="D27" s="366"/>
      <c r="E27" s="366"/>
      <c r="F27" s="300"/>
      <c r="G27" s="307"/>
    </row>
    <row r="28" spans="1:6" ht="58.5" customHeight="1">
      <c r="A28" s="319" t="s">
        <v>354</v>
      </c>
      <c r="B28" s="319"/>
      <c r="C28" s="319"/>
      <c r="D28" s="319"/>
      <c r="E28" s="319"/>
      <c r="F28" s="24"/>
    </row>
    <row r="29" spans="1:6" ht="75" customHeight="1">
      <c r="A29" s="319"/>
      <c r="B29" s="319"/>
      <c r="C29" s="319"/>
      <c r="D29" s="319"/>
      <c r="E29" s="319"/>
      <c r="F29" s="24"/>
    </row>
    <row r="30" ht="75" customHeight="1">
      <c r="A30" s="24"/>
    </row>
    <row r="31" ht="71.25" customHeight="1"/>
    <row r="32" ht="58.5" customHeight="1"/>
    <row r="33" ht="34.5" customHeight="1"/>
    <row r="34" ht="30" customHeight="1"/>
    <row r="36" ht="30.75" customHeight="1">
      <c r="E36" s="62"/>
    </row>
  </sheetData>
  <sheetProtection/>
  <mergeCells count="15">
    <mergeCell ref="A1:F1"/>
    <mergeCell ref="A2:F2"/>
    <mergeCell ref="A20:A23"/>
    <mergeCell ref="A9:F9"/>
    <mergeCell ref="A7:F7"/>
    <mergeCell ref="A8:F8"/>
    <mergeCell ref="A16:A18"/>
    <mergeCell ref="A10:F10"/>
    <mergeCell ref="A29:E29"/>
    <mergeCell ref="A13:A15"/>
    <mergeCell ref="A11:F11"/>
    <mergeCell ref="A24:A25"/>
    <mergeCell ref="B17:B18"/>
    <mergeCell ref="A28:E28"/>
    <mergeCell ref="A27:E27"/>
  </mergeCells>
  <printOptions/>
  <pageMargins left="0.7086614173228347" right="0.15748031496062992" top="0.2755905511811024" bottom="0.31496062992125984" header="0.2755905511811024" footer="0.5118110236220472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SheetLayoutView="100" zoomScalePageLayoutView="0" workbookViewId="0" topLeftCell="A1">
      <selection activeCell="A4" sqref="A4:Q45"/>
    </sheetView>
  </sheetViews>
  <sheetFormatPr defaultColWidth="9.00390625" defaultRowHeight="12.75"/>
  <cols>
    <col min="1" max="1" width="7.00390625" style="0" bestFit="1" customWidth="1"/>
    <col min="2" max="2" width="50.00390625" style="0" customWidth="1"/>
    <col min="3" max="8" width="3.375" style="0" customWidth="1"/>
    <col min="9" max="9" width="4.75390625" style="0" customWidth="1"/>
    <col min="10" max="10" width="5.75390625" style="71" bestFit="1" customWidth="1"/>
    <col min="11" max="12" width="5.75390625" style="0" bestFit="1" customWidth="1"/>
    <col min="13" max="13" width="5.00390625" style="0" customWidth="1"/>
    <col min="14" max="14" width="4.875" style="0" customWidth="1"/>
    <col min="15" max="15" width="8.875" style="0" customWidth="1"/>
    <col min="16" max="16" width="22.125" style="0" customWidth="1"/>
    <col min="17" max="17" width="12.375" style="0" customWidth="1"/>
  </cols>
  <sheetData>
    <row r="1" spans="1:17" ht="15.75">
      <c r="A1" s="316" t="s">
        <v>49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17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</row>
    <row r="4" spans="1:17" ht="12.7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ht="12.75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17" ht="12.7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</row>
    <row r="7" spans="1:17" ht="12.75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</row>
    <row r="8" spans="1:17" ht="12.75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</row>
    <row r="9" spans="1:17" ht="12.75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</row>
    <row r="10" spans="3:11" ht="12.75">
      <c r="C10" s="368"/>
      <c r="D10" s="368"/>
      <c r="E10" s="368"/>
      <c r="F10" s="368"/>
      <c r="G10" s="368"/>
      <c r="H10" s="368"/>
      <c r="I10" s="368"/>
      <c r="J10" s="368"/>
      <c r="K10" s="368"/>
    </row>
    <row r="11" spans="1:17" ht="82.5" customHeight="1">
      <c r="A11" s="2"/>
      <c r="B11" s="2"/>
      <c r="C11" s="2"/>
      <c r="D11" s="2"/>
      <c r="E11" s="2"/>
      <c r="F11" s="2"/>
      <c r="G11" s="2"/>
      <c r="H11" s="2"/>
      <c r="I11" s="2"/>
      <c r="J11" s="72"/>
      <c r="K11" s="43"/>
      <c r="L11" s="44"/>
      <c r="M11" s="44"/>
      <c r="N11" s="44"/>
      <c r="O11" s="44"/>
      <c r="P11" s="44"/>
      <c r="Q11" s="44"/>
    </row>
    <row r="12" spans="1:17" ht="12.75">
      <c r="A12" s="37"/>
      <c r="B12" s="22"/>
      <c r="C12" s="37"/>
      <c r="D12" s="37"/>
      <c r="E12" s="37"/>
      <c r="F12" s="37"/>
      <c r="G12" s="37"/>
      <c r="H12" s="37"/>
      <c r="I12" s="37"/>
      <c r="J12" s="70"/>
      <c r="K12" s="45"/>
      <c r="L12" s="37"/>
      <c r="M12" s="37"/>
      <c r="N12" s="37"/>
      <c r="O12" s="37"/>
      <c r="P12" s="37"/>
      <c r="Q12" s="2"/>
    </row>
    <row r="13" spans="1:17" ht="62.25" customHeight="1">
      <c r="A13" s="2"/>
      <c r="B13" s="161"/>
      <c r="C13" s="161"/>
      <c r="D13" s="161"/>
      <c r="E13" s="161"/>
      <c r="F13" s="161"/>
      <c r="G13" s="161"/>
      <c r="H13" s="161"/>
      <c r="I13" s="161"/>
      <c r="J13" s="162"/>
      <c r="K13" s="163"/>
      <c r="L13" s="161"/>
      <c r="M13" s="161"/>
      <c r="N13" s="161"/>
      <c r="O13" s="161"/>
      <c r="P13" s="164"/>
      <c r="Q13" s="21"/>
    </row>
    <row r="14" spans="1:17" ht="62.25" customHeight="1">
      <c r="A14" s="2"/>
      <c r="B14" s="161"/>
      <c r="C14" s="161"/>
      <c r="D14" s="161"/>
      <c r="E14" s="161"/>
      <c r="F14" s="161"/>
      <c r="G14" s="161"/>
      <c r="H14" s="161"/>
      <c r="I14" s="161"/>
      <c r="J14" s="162"/>
      <c r="K14" s="163"/>
      <c r="L14" s="161"/>
      <c r="M14" s="161"/>
      <c r="N14" s="161"/>
      <c r="O14" s="161"/>
      <c r="P14" s="164"/>
      <c r="Q14" s="21"/>
    </row>
    <row r="15" spans="1:17" ht="62.25" customHeight="1">
      <c r="A15" s="2"/>
      <c r="B15" s="161"/>
      <c r="C15" s="161"/>
      <c r="D15" s="161"/>
      <c r="E15" s="161"/>
      <c r="F15" s="161"/>
      <c r="G15" s="161"/>
      <c r="H15" s="161"/>
      <c r="I15" s="161"/>
      <c r="J15" s="162"/>
      <c r="K15" s="163"/>
      <c r="L15" s="161"/>
      <c r="M15" s="161"/>
      <c r="N15" s="161"/>
      <c r="O15" s="161"/>
      <c r="P15" s="164"/>
      <c r="Q15" s="21"/>
    </row>
    <row r="16" spans="1:17" ht="62.25" customHeight="1">
      <c r="A16" s="2"/>
      <c r="B16" s="161"/>
      <c r="C16" s="161"/>
      <c r="D16" s="161"/>
      <c r="E16" s="161"/>
      <c r="F16" s="161"/>
      <c r="G16" s="161"/>
      <c r="H16" s="161"/>
      <c r="I16" s="161"/>
      <c r="J16" s="162"/>
      <c r="K16" s="163"/>
      <c r="L16" s="161"/>
      <c r="M16" s="161"/>
      <c r="N16" s="161"/>
      <c r="O16" s="161"/>
      <c r="P16" s="164"/>
      <c r="Q16" s="21"/>
    </row>
    <row r="17" spans="1:17" ht="12.75">
      <c r="A17" s="2"/>
      <c r="B17" s="161"/>
      <c r="C17" s="161"/>
      <c r="D17" s="161"/>
      <c r="E17" s="161"/>
      <c r="F17" s="161"/>
      <c r="G17" s="161"/>
      <c r="H17" s="161"/>
      <c r="I17" s="161"/>
      <c r="J17" s="162"/>
      <c r="K17" s="163"/>
      <c r="L17" s="161"/>
      <c r="M17" s="161"/>
      <c r="N17" s="161"/>
      <c r="O17" s="161"/>
      <c r="P17" s="164"/>
      <c r="Q17" s="21"/>
    </row>
    <row r="18" spans="1:17" ht="50.25" customHeight="1">
      <c r="A18" s="2"/>
      <c r="B18" s="161"/>
      <c r="C18" s="161"/>
      <c r="D18" s="161"/>
      <c r="E18" s="161"/>
      <c r="F18" s="161"/>
      <c r="G18" s="161"/>
      <c r="H18" s="161"/>
      <c r="I18" s="161"/>
      <c r="J18" s="162"/>
      <c r="K18" s="163"/>
      <c r="L18" s="161"/>
      <c r="M18" s="161"/>
      <c r="N18" s="161"/>
      <c r="O18" s="161"/>
      <c r="P18" s="164"/>
      <c r="Q18" s="21"/>
    </row>
    <row r="19" spans="1:17" ht="72.75" customHeight="1">
      <c r="A19" s="2"/>
      <c r="B19" s="161"/>
      <c r="C19" s="161"/>
      <c r="D19" s="161"/>
      <c r="E19" s="161"/>
      <c r="F19" s="161"/>
      <c r="G19" s="161"/>
      <c r="H19" s="161"/>
      <c r="I19" s="161"/>
      <c r="J19" s="162"/>
      <c r="K19" s="163"/>
      <c r="L19" s="161"/>
      <c r="M19" s="161"/>
      <c r="N19" s="161"/>
      <c r="O19" s="161"/>
      <c r="P19" s="164"/>
      <c r="Q19" s="21"/>
    </row>
    <row r="20" spans="1:17" ht="57.75" customHeight="1">
      <c r="A20" s="2"/>
      <c r="B20" s="161"/>
      <c r="C20" s="161"/>
      <c r="D20" s="161"/>
      <c r="E20" s="161"/>
      <c r="F20" s="161"/>
      <c r="G20" s="161"/>
      <c r="H20" s="161"/>
      <c r="I20" s="161"/>
      <c r="J20" s="162"/>
      <c r="K20" s="163"/>
      <c r="L20" s="161"/>
      <c r="M20" s="161"/>
      <c r="N20" s="161"/>
      <c r="O20" s="161"/>
      <c r="P20" s="164"/>
      <c r="Q20" s="21"/>
    </row>
    <row r="21" spans="1:17" ht="52.5" customHeight="1">
      <c r="A21" s="2"/>
      <c r="B21" s="161"/>
      <c r="C21" s="161"/>
      <c r="D21" s="161"/>
      <c r="E21" s="161"/>
      <c r="F21" s="161"/>
      <c r="G21" s="161"/>
      <c r="H21" s="161"/>
      <c r="I21" s="161"/>
      <c r="J21" s="162"/>
      <c r="K21" s="163"/>
      <c r="L21" s="161"/>
      <c r="M21" s="161"/>
      <c r="N21" s="161"/>
      <c r="O21" s="161"/>
      <c r="P21" s="214"/>
      <c r="Q21" s="21"/>
    </row>
    <row r="22" spans="1:17" ht="45.75" customHeight="1">
      <c r="A22" s="2"/>
      <c r="B22" s="161"/>
      <c r="C22" s="161"/>
      <c r="D22" s="161"/>
      <c r="E22" s="161"/>
      <c r="F22" s="161"/>
      <c r="G22" s="161"/>
      <c r="H22" s="161"/>
      <c r="I22" s="161"/>
      <c r="J22" s="162"/>
      <c r="K22" s="163"/>
      <c r="L22" s="161"/>
      <c r="M22" s="161"/>
      <c r="N22" s="161"/>
      <c r="O22" s="161"/>
      <c r="P22" s="161"/>
      <c r="Q22" s="21"/>
    </row>
    <row r="23" spans="1:17" ht="87.75" customHeight="1">
      <c r="A23" s="2"/>
      <c r="B23" s="161"/>
      <c r="C23" s="161"/>
      <c r="D23" s="161"/>
      <c r="E23" s="161"/>
      <c r="F23" s="161"/>
      <c r="G23" s="161"/>
      <c r="H23" s="161"/>
      <c r="I23" s="161"/>
      <c r="J23" s="162"/>
      <c r="K23" s="163"/>
      <c r="L23" s="161"/>
      <c r="M23" s="161"/>
      <c r="N23" s="161"/>
      <c r="O23" s="161"/>
      <c r="P23" s="164"/>
      <c r="Q23" s="21"/>
    </row>
    <row r="24" spans="1:17" ht="54.75" customHeight="1">
      <c r="A24" s="2"/>
      <c r="B24" s="161"/>
      <c r="C24" s="161"/>
      <c r="D24" s="161"/>
      <c r="E24" s="161"/>
      <c r="F24" s="161"/>
      <c r="G24" s="161"/>
      <c r="H24" s="161"/>
      <c r="I24" s="161"/>
      <c r="J24" s="162"/>
      <c r="K24" s="163"/>
      <c r="L24" s="161"/>
      <c r="M24" s="161"/>
      <c r="N24" s="161"/>
      <c r="O24" s="161"/>
      <c r="P24" s="164"/>
      <c r="Q24" s="21"/>
    </row>
    <row r="25" spans="1:17" ht="54.75" customHeight="1">
      <c r="A25" s="2"/>
      <c r="B25" s="161"/>
      <c r="C25" s="161"/>
      <c r="D25" s="161"/>
      <c r="E25" s="161"/>
      <c r="F25" s="161"/>
      <c r="G25" s="161"/>
      <c r="H25" s="161"/>
      <c r="I25" s="161"/>
      <c r="J25" s="162"/>
      <c r="K25" s="163"/>
      <c r="L25" s="161"/>
      <c r="M25" s="161"/>
      <c r="N25" s="161"/>
      <c r="O25" s="161"/>
      <c r="P25" s="164"/>
      <c r="Q25" s="21"/>
    </row>
    <row r="26" spans="1:17" ht="54.75" customHeight="1">
      <c r="A26" s="2"/>
      <c r="B26" s="161"/>
      <c r="C26" s="161"/>
      <c r="D26" s="161"/>
      <c r="E26" s="161"/>
      <c r="F26" s="161"/>
      <c r="G26" s="161"/>
      <c r="H26" s="161"/>
      <c r="I26" s="161"/>
      <c r="J26" s="162"/>
      <c r="K26" s="163"/>
      <c r="L26" s="161"/>
      <c r="M26" s="161"/>
      <c r="N26" s="161"/>
      <c r="O26" s="161"/>
      <c r="P26" s="164"/>
      <c r="Q26" s="21"/>
    </row>
    <row r="27" spans="1:17" ht="81.75" customHeight="1">
      <c r="A27" s="2"/>
      <c r="B27" s="161"/>
      <c r="C27" s="161"/>
      <c r="D27" s="161"/>
      <c r="E27" s="161"/>
      <c r="F27" s="161"/>
      <c r="G27" s="161"/>
      <c r="H27" s="161"/>
      <c r="I27" s="161"/>
      <c r="J27" s="162"/>
      <c r="K27" s="163"/>
      <c r="L27" s="161"/>
      <c r="M27" s="161"/>
      <c r="N27" s="161"/>
      <c r="O27" s="161"/>
      <c r="P27" s="164"/>
      <c r="Q27" s="21"/>
    </row>
    <row r="28" spans="1:17" ht="69.75" customHeight="1">
      <c r="A28" s="2"/>
      <c r="B28" s="161"/>
      <c r="C28" s="161"/>
      <c r="D28" s="161"/>
      <c r="E28" s="161"/>
      <c r="F28" s="161"/>
      <c r="G28" s="161"/>
      <c r="H28" s="161"/>
      <c r="I28" s="161"/>
      <c r="J28" s="162"/>
      <c r="K28" s="163"/>
      <c r="L28" s="161"/>
      <c r="M28" s="161"/>
      <c r="N28" s="161"/>
      <c r="O28" s="161"/>
      <c r="P28" s="161"/>
      <c r="Q28" s="2"/>
    </row>
    <row r="29" spans="1:17" ht="71.25" customHeight="1">
      <c r="A29" s="2"/>
      <c r="B29" s="161"/>
      <c r="C29" s="161"/>
      <c r="D29" s="161"/>
      <c r="E29" s="161"/>
      <c r="F29" s="161"/>
      <c r="G29" s="161"/>
      <c r="H29" s="161"/>
      <c r="I29" s="161"/>
      <c r="J29" s="162"/>
      <c r="K29" s="163"/>
      <c r="L29" s="161"/>
      <c r="M29" s="161"/>
      <c r="N29" s="161"/>
      <c r="O29" s="161"/>
      <c r="P29" s="161"/>
      <c r="Q29" s="2"/>
    </row>
    <row r="30" spans="1:17" ht="68.25" customHeight="1">
      <c r="A30" s="2"/>
      <c r="B30" s="161"/>
      <c r="C30" s="161"/>
      <c r="D30" s="161"/>
      <c r="E30" s="161"/>
      <c r="F30" s="161"/>
      <c r="G30" s="161"/>
      <c r="H30" s="161"/>
      <c r="I30" s="161"/>
      <c r="J30" s="162"/>
      <c r="K30" s="163"/>
      <c r="L30" s="161"/>
      <c r="M30" s="161"/>
      <c r="N30" s="161"/>
      <c r="O30" s="161"/>
      <c r="P30" s="161"/>
      <c r="Q30" s="2"/>
    </row>
    <row r="31" spans="1:17" ht="54" customHeight="1">
      <c r="A31" s="2"/>
      <c r="B31" s="161"/>
      <c r="C31" s="161"/>
      <c r="D31" s="161"/>
      <c r="E31" s="161"/>
      <c r="F31" s="161"/>
      <c r="G31" s="161"/>
      <c r="H31" s="161"/>
      <c r="I31" s="161"/>
      <c r="J31" s="162"/>
      <c r="K31" s="163"/>
      <c r="L31" s="161"/>
      <c r="M31" s="161"/>
      <c r="N31" s="161"/>
      <c r="O31" s="161"/>
      <c r="P31" s="161"/>
      <c r="Q31" s="2"/>
    </row>
    <row r="32" spans="1:17" ht="39" customHeight="1">
      <c r="A32" s="2"/>
      <c r="B32" s="161"/>
      <c r="C32" s="161"/>
      <c r="D32" s="161"/>
      <c r="E32" s="161"/>
      <c r="F32" s="161"/>
      <c r="G32" s="161"/>
      <c r="H32" s="161"/>
      <c r="I32" s="161"/>
      <c r="J32" s="162"/>
      <c r="K32" s="163"/>
      <c r="L32" s="161"/>
      <c r="M32" s="161"/>
      <c r="N32" s="161"/>
      <c r="O32" s="161"/>
      <c r="P32" s="161"/>
      <c r="Q32" s="2"/>
    </row>
    <row r="33" spans="1:17" ht="39" customHeight="1">
      <c r="A33" s="2"/>
      <c r="B33" s="161"/>
      <c r="C33" s="161"/>
      <c r="D33" s="161"/>
      <c r="E33" s="161"/>
      <c r="F33" s="161"/>
      <c r="G33" s="161"/>
      <c r="H33" s="161"/>
      <c r="I33" s="161"/>
      <c r="J33" s="162"/>
      <c r="K33" s="163"/>
      <c r="L33" s="161"/>
      <c r="M33" s="161"/>
      <c r="N33" s="161"/>
      <c r="O33" s="161"/>
      <c r="P33" s="161"/>
      <c r="Q33" s="2"/>
    </row>
    <row r="34" spans="1:17" ht="62.25" customHeight="1">
      <c r="A34" s="2"/>
      <c r="B34" s="21"/>
      <c r="C34" s="21"/>
      <c r="D34" s="21"/>
      <c r="E34" s="21"/>
      <c r="F34" s="21"/>
      <c r="G34" s="21"/>
      <c r="H34" s="21"/>
      <c r="I34" s="21"/>
      <c r="J34" s="47"/>
      <c r="K34" s="158"/>
      <c r="L34" s="157"/>
      <c r="M34" s="157"/>
      <c r="N34" s="157"/>
      <c r="O34" s="157"/>
      <c r="P34" s="155"/>
      <c r="Q34" s="2"/>
    </row>
    <row r="35" spans="1:17" ht="36.75" customHeight="1">
      <c r="A35" s="2"/>
      <c r="B35" s="21"/>
      <c r="C35" s="21"/>
      <c r="D35" s="21"/>
      <c r="E35" s="21"/>
      <c r="F35" s="21"/>
      <c r="G35" s="21"/>
      <c r="H35" s="21"/>
      <c r="I35" s="21"/>
      <c r="J35" s="47"/>
      <c r="K35" s="158"/>
      <c r="L35" s="157"/>
      <c r="M35" s="157"/>
      <c r="N35" s="157"/>
      <c r="O35" s="157"/>
      <c r="P35" s="155"/>
      <c r="Q35" s="2"/>
    </row>
    <row r="36" spans="1:17" ht="36.75" customHeight="1">
      <c r="A36" s="2"/>
      <c r="B36" s="21"/>
      <c r="C36" s="21"/>
      <c r="D36" s="21"/>
      <c r="E36" s="21"/>
      <c r="F36" s="21"/>
      <c r="G36" s="21"/>
      <c r="H36" s="21"/>
      <c r="I36" s="21"/>
      <c r="J36" s="47"/>
      <c r="K36" s="158"/>
      <c r="L36" s="157"/>
      <c r="M36" s="157"/>
      <c r="N36" s="157"/>
      <c r="O36" s="157"/>
      <c r="P36" s="155"/>
      <c r="Q36" s="2"/>
    </row>
    <row r="37" spans="1:17" ht="36.75" customHeight="1">
      <c r="A37" s="2"/>
      <c r="B37" s="11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55"/>
      <c r="Q37" s="2"/>
    </row>
    <row r="38" spans="1:17" ht="49.5" customHeight="1">
      <c r="A38" s="2"/>
      <c r="B38" s="11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55"/>
      <c r="Q38" s="2"/>
    </row>
    <row r="39" spans="1:17" ht="71.25" customHeight="1">
      <c r="A39" s="2"/>
      <c r="B39" s="1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"/>
    </row>
    <row r="40" spans="1:17" ht="12.75">
      <c r="A40" s="2"/>
      <c r="B40" s="22"/>
      <c r="C40" s="2"/>
      <c r="D40" s="2"/>
      <c r="E40" s="2"/>
      <c r="F40" s="2"/>
      <c r="G40" s="2"/>
      <c r="H40" s="2"/>
      <c r="I40" s="2"/>
      <c r="J40" s="13"/>
      <c r="K40" s="46"/>
      <c r="L40" s="2"/>
      <c r="M40" s="2"/>
      <c r="N40" s="2"/>
      <c r="O40" s="2"/>
      <c r="P40" s="2"/>
      <c r="Q40" s="2"/>
    </row>
    <row r="41" spans="1:17" s="165" customFormat="1" ht="68.25" customHeight="1">
      <c r="A41" s="114"/>
      <c r="B41" s="114"/>
      <c r="C41" s="114"/>
      <c r="D41" s="114"/>
      <c r="E41" s="114"/>
      <c r="F41" s="114"/>
      <c r="G41" s="114"/>
      <c r="H41" s="114"/>
      <c r="I41" s="39"/>
      <c r="J41" s="153"/>
      <c r="K41" s="159"/>
      <c r="L41" s="39"/>
      <c r="M41" s="39"/>
      <c r="N41" s="39"/>
      <c r="O41" s="39"/>
      <c r="P41" s="166"/>
      <c r="Q41" s="114"/>
    </row>
    <row r="42" spans="1:17" s="165" customFormat="1" ht="54" customHeight="1">
      <c r="A42" s="114"/>
      <c r="B42" s="114"/>
      <c r="C42" s="114"/>
      <c r="D42" s="114"/>
      <c r="E42" s="114"/>
      <c r="F42" s="114"/>
      <c r="G42" s="114"/>
      <c r="H42" s="114"/>
      <c r="I42" s="39"/>
      <c r="J42" s="153"/>
      <c r="K42" s="159"/>
      <c r="L42" s="39"/>
      <c r="M42" s="39"/>
      <c r="N42" s="39"/>
      <c r="O42" s="39"/>
      <c r="P42" s="166"/>
      <c r="Q42" s="114"/>
    </row>
    <row r="43" spans="1:17" s="165" customFormat="1" ht="54" customHeight="1">
      <c r="A43" s="114"/>
      <c r="B43" s="114"/>
      <c r="C43" s="114"/>
      <c r="D43" s="114"/>
      <c r="E43" s="114"/>
      <c r="F43" s="114"/>
      <c r="G43" s="114"/>
      <c r="H43" s="114"/>
      <c r="I43" s="39"/>
      <c r="J43" s="153"/>
      <c r="K43" s="159"/>
      <c r="L43" s="39"/>
      <c r="M43" s="39"/>
      <c r="N43" s="39"/>
      <c r="O43" s="39"/>
      <c r="P43" s="166"/>
      <c r="Q43" s="114"/>
    </row>
    <row r="44" spans="1:17" s="165" customFormat="1" ht="54" customHeight="1">
      <c r="A44" s="114"/>
      <c r="B44" s="114"/>
      <c r="C44" s="114"/>
      <c r="D44" s="114"/>
      <c r="E44" s="114"/>
      <c r="F44" s="114"/>
      <c r="G44" s="114"/>
      <c r="H44" s="114"/>
      <c r="I44" s="39"/>
      <c r="J44" s="39"/>
      <c r="K44" s="39"/>
      <c r="L44" s="39"/>
      <c r="M44" s="39"/>
      <c r="N44" s="39"/>
      <c r="O44" s="39"/>
      <c r="P44" s="166"/>
      <c r="Q44" s="114"/>
    </row>
    <row r="45" spans="1:17" s="165" customFormat="1" ht="54" customHeight="1">
      <c r="A45" s="114"/>
      <c r="B45" s="114"/>
      <c r="C45" s="114"/>
      <c r="D45" s="114"/>
      <c r="E45" s="114"/>
      <c r="F45" s="114"/>
      <c r="G45" s="114"/>
      <c r="H45" s="114"/>
      <c r="I45" s="39"/>
      <c r="J45" s="39"/>
      <c r="K45" s="39"/>
      <c r="L45" s="39"/>
      <c r="M45" s="39"/>
      <c r="N45" s="39"/>
      <c r="O45" s="39"/>
      <c r="P45" s="166"/>
      <c r="Q45" s="114"/>
    </row>
    <row r="46" spans="1:17" s="165" customFormat="1" ht="54" customHeight="1">
      <c r="A46" s="114">
        <v>33</v>
      </c>
      <c r="B46" s="114" t="str">
        <f>УТП!B46</f>
        <v>Кураторство очного обучения</v>
      </c>
      <c r="C46" s="114"/>
      <c r="D46" s="114"/>
      <c r="E46" s="114"/>
      <c r="F46" s="114"/>
      <c r="G46" s="114"/>
      <c r="H46" s="114"/>
      <c r="I46" s="39">
        <f>УТП!I46</f>
        <v>20</v>
      </c>
      <c r="J46" s="39"/>
      <c r="K46" s="39"/>
      <c r="L46" s="39"/>
      <c r="M46" s="39"/>
      <c r="N46" s="39"/>
      <c r="O46" s="39">
        <f>УТП!O46</f>
        <v>20</v>
      </c>
      <c r="P46" s="166">
        <f>P44</f>
        <v>0</v>
      </c>
      <c r="Q46" s="114"/>
    </row>
    <row r="47" spans="1:15" ht="12.75">
      <c r="A47" s="367" t="s">
        <v>108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97"/>
      <c r="O47">
        <f>SUM(O13:O46)</f>
        <v>20</v>
      </c>
    </row>
    <row r="49" spans="1:14" ht="15.75">
      <c r="A49" s="313" t="s">
        <v>60</v>
      </c>
      <c r="B49" s="313"/>
      <c r="C49" s="313"/>
      <c r="D49" s="313"/>
      <c r="L49" s="35">
        <f>P46</f>
        <v>0</v>
      </c>
      <c r="M49" s="35"/>
      <c r="N49" s="35"/>
    </row>
  </sheetData>
  <sheetProtection/>
  <mergeCells count="11">
    <mergeCell ref="A5:Q5"/>
    <mergeCell ref="A1:Q1"/>
    <mergeCell ref="A2:Q2"/>
    <mergeCell ref="A4:Q4"/>
    <mergeCell ref="A49:D49"/>
    <mergeCell ref="A7:Q7"/>
    <mergeCell ref="A8:Q8"/>
    <mergeCell ref="A9:Q9"/>
    <mergeCell ref="A47:M47"/>
    <mergeCell ref="A6:Q6"/>
    <mergeCell ref="C10:K10"/>
  </mergeCells>
  <printOptions/>
  <pageMargins left="0.2755905511811024" right="0.1968503937007874" top="0.4724409448818898" bottom="0.2362204724409449" header="0.5118110236220472" footer="0.5118110236220472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zoomScalePageLayoutView="0" workbookViewId="0" topLeftCell="A20">
      <selection activeCell="B33" sqref="B33:V53"/>
    </sheetView>
  </sheetViews>
  <sheetFormatPr defaultColWidth="9.00390625" defaultRowHeight="12.75"/>
  <cols>
    <col min="1" max="1" width="3.00390625" style="0" bestFit="1" customWidth="1"/>
    <col min="2" max="2" width="31.75390625" style="0" customWidth="1"/>
    <col min="3" max="3" width="35.25390625" style="0" customWidth="1"/>
    <col min="4" max="4" width="11.25390625" style="0" customWidth="1"/>
    <col min="5" max="5" width="3.375" style="0" customWidth="1"/>
    <col min="6" max="6" width="2.875" style="0" customWidth="1"/>
    <col min="7" max="7" width="3.125" style="0" customWidth="1"/>
    <col min="8" max="8" width="3.625" style="0" customWidth="1"/>
    <col min="9" max="9" width="2.75390625" style="0" customWidth="1"/>
    <col min="10" max="10" width="4.625" style="0" customWidth="1"/>
    <col min="11" max="11" width="3.00390625" style="0" customWidth="1"/>
    <col min="12" max="12" width="3.625" style="0" customWidth="1"/>
    <col min="13" max="13" width="5.875" style="0" customWidth="1"/>
    <col min="14" max="18" width="3.25390625" style="0" bestFit="1" customWidth="1"/>
    <col min="19" max="19" width="3.25390625" style="0" customWidth="1"/>
    <col min="20" max="21" width="3.875" style="0" customWidth="1"/>
    <col min="22" max="22" width="5.25390625" style="0" customWidth="1"/>
  </cols>
  <sheetData>
    <row r="1" spans="9:19" ht="12.75">
      <c r="I1" s="321" t="s">
        <v>187</v>
      </c>
      <c r="J1" s="321"/>
      <c r="K1" s="321"/>
      <c r="L1" s="321"/>
      <c r="M1" s="321"/>
      <c r="N1" s="321"/>
      <c r="O1" s="321"/>
      <c r="P1" s="321"/>
      <c r="Q1" s="321"/>
      <c r="R1" s="321"/>
      <c r="S1" s="15"/>
    </row>
    <row r="3" spans="1:19" ht="15.75">
      <c r="A3" s="316" t="s">
        <v>49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"/>
    </row>
    <row r="4" spans="1:19" ht="15.75">
      <c r="A4" s="316" t="str">
        <f>УТП!A2</f>
        <v>кафедра естественно-математических дисциплин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"/>
    </row>
    <row r="5" spans="1:19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>
      <c r="A6" s="3"/>
      <c r="B6" s="3"/>
      <c r="C6" s="3"/>
      <c r="D6" s="3"/>
      <c r="E6" s="3"/>
      <c r="F6" s="376" t="s">
        <v>120</v>
      </c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16"/>
    </row>
    <row r="7" spans="1:19" ht="15.75">
      <c r="A7" s="3"/>
      <c r="B7" s="3"/>
      <c r="C7" s="3"/>
      <c r="D7" s="3"/>
      <c r="E7" s="3"/>
      <c r="F7" s="377" t="s">
        <v>67</v>
      </c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106"/>
    </row>
    <row r="8" spans="1:19" ht="15.75">
      <c r="A8" s="3"/>
      <c r="B8" s="3"/>
      <c r="C8" s="3"/>
      <c r="D8" s="3"/>
      <c r="E8" s="3"/>
      <c r="F8" s="316" t="s">
        <v>258</v>
      </c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"/>
    </row>
    <row r="9" spans="1:19" ht="15.75">
      <c r="A9" s="3"/>
      <c r="B9" s="3"/>
      <c r="C9" s="3"/>
      <c r="D9" s="3"/>
      <c r="E9" s="3"/>
      <c r="F9" s="316" t="s">
        <v>191</v>
      </c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"/>
    </row>
    <row r="10" spans="1:19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21" t="s">
        <v>121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104"/>
    </row>
    <row r="12" spans="1:19" ht="12.75">
      <c r="A12" s="315" t="s">
        <v>134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15"/>
    </row>
    <row r="13" spans="1:19" ht="12.75">
      <c r="A13" s="315" t="str">
        <f>УТП!A13</f>
        <v> дополнительной профессиональной программы повышения квалификации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15"/>
    </row>
    <row r="14" spans="1:19" ht="12.75">
      <c r="A14" s="315" t="str">
        <f>УТП!A14</f>
        <v> учителей информатики по теме: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15"/>
    </row>
    <row r="15" spans="1:19" ht="12.75">
      <c r="A15" s="315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15"/>
    </row>
    <row r="16" spans="1:19" ht="12.75">
      <c r="A16" s="321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15"/>
    </row>
    <row r="17" spans="1:19" ht="15">
      <c r="A17" s="375" t="str">
        <f>УТП!B21</f>
        <v>Сроки проведения:</v>
      </c>
      <c r="B17" s="375"/>
      <c r="C17" s="42"/>
      <c r="D17" s="52">
        <f>УТП!C21</f>
        <v>43136</v>
      </c>
      <c r="E17" s="26" t="s">
        <v>40</v>
      </c>
      <c r="F17" s="317">
        <f>УТП!I21</f>
        <v>43153</v>
      </c>
      <c r="G17" s="317"/>
      <c r="H17" s="317"/>
      <c r="I17" s="315"/>
      <c r="J17" s="3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15">
      <c r="A18" s="375" t="str">
        <f>УТП!B22</f>
        <v>Дистанционное обучение</v>
      </c>
      <c r="B18" s="375"/>
      <c r="C18" s="42"/>
      <c r="D18" s="52">
        <f>УТП!C22</f>
        <v>43136</v>
      </c>
      <c r="E18" s="26" t="s">
        <v>40</v>
      </c>
      <c r="F18" s="317">
        <f>УТП!I22</f>
        <v>43142</v>
      </c>
      <c r="G18" s="317"/>
      <c r="H18" s="317"/>
      <c r="I18" s="315"/>
      <c r="J18" s="3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5">
      <c r="A19" s="375" t="str">
        <f>УТП!B23</f>
        <v>Очное обучение</v>
      </c>
      <c r="B19" s="375"/>
      <c r="C19" s="42"/>
      <c r="D19" s="52">
        <f>УТП!C23</f>
        <v>43143</v>
      </c>
      <c r="E19" s="26" t="s">
        <v>40</v>
      </c>
      <c r="F19" s="317">
        <f>УТП!I23</f>
        <v>43153</v>
      </c>
      <c r="G19" s="317"/>
      <c r="H19" s="317"/>
      <c r="I19" s="315"/>
      <c r="J19" s="3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375" t="str">
        <f>УТП!B24</f>
        <v>Количество учебных дней</v>
      </c>
      <c r="B20" s="375"/>
      <c r="C20" s="42"/>
      <c r="D20" s="53">
        <f>УТП!C24</f>
        <v>11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375" t="str">
        <f>УТП!B25</f>
        <v> Количество слушателей  </v>
      </c>
      <c r="B21" s="375"/>
      <c r="C21" s="42"/>
      <c r="D21" s="53">
        <f>УТП!C25</f>
        <v>20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42"/>
      <c r="B22" s="42"/>
      <c r="C22" s="42"/>
      <c r="D22" s="5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375" t="s">
        <v>135</v>
      </c>
      <c r="B23" s="375"/>
      <c r="C23" s="42"/>
      <c r="D23" s="41">
        <f>D69</f>
        <v>0</v>
      </c>
      <c r="E23" s="315" t="s">
        <v>125</v>
      </c>
      <c r="F23" s="315"/>
      <c r="G23" s="315"/>
      <c r="H23" s="315"/>
      <c r="I23" s="3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391" t="s">
        <v>136</v>
      </c>
      <c r="B24" s="391"/>
      <c r="C24" s="103"/>
      <c r="D24" s="4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42"/>
      <c r="B25" s="42" t="s">
        <v>106</v>
      </c>
      <c r="C25" s="42"/>
      <c r="D25" s="41">
        <f>E69</f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42"/>
      <c r="B26" s="42" t="s">
        <v>107</v>
      </c>
      <c r="C26" s="42"/>
      <c r="D26" s="41">
        <f>F69</f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42"/>
      <c r="B27" s="42" t="s">
        <v>137</v>
      </c>
      <c r="C27" s="42"/>
      <c r="D27" s="4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391" t="s">
        <v>131</v>
      </c>
      <c r="B28" s="391"/>
      <c r="C28" s="103"/>
      <c r="D28" s="4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42"/>
      <c r="B29" s="42" t="s">
        <v>132</v>
      </c>
      <c r="C29" s="42"/>
      <c r="D29" s="41">
        <v>11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42"/>
      <c r="B30" s="42" t="s">
        <v>130</v>
      </c>
      <c r="C30" s="42"/>
      <c r="D30" s="41"/>
      <c r="E30" s="15"/>
      <c r="F30" s="15"/>
      <c r="G30" s="15"/>
      <c r="H30" s="15"/>
      <c r="I30" s="15"/>
      <c r="J30" s="15"/>
      <c r="K30" s="15"/>
      <c r="L30" s="15"/>
      <c r="M30" s="41"/>
      <c r="N30" s="15"/>
      <c r="O30" s="15"/>
      <c r="P30" s="15"/>
      <c r="Q30" s="15"/>
      <c r="R30" s="15"/>
      <c r="S30" s="15"/>
    </row>
    <row r="31" spans="1:19" ht="12.75">
      <c r="A31" s="15"/>
      <c r="B31" s="42" t="s">
        <v>137</v>
      </c>
      <c r="C31" s="42"/>
      <c r="D31" s="41">
        <f>D23-D25-D26-D29-D30</f>
        <v>-11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ht="24" customHeight="1" thickBot="1"/>
    <row r="33" spans="1:22" ht="12.75" customHeight="1" thickBot="1">
      <c r="A33" s="380" t="s">
        <v>0</v>
      </c>
      <c r="B33" s="372"/>
      <c r="C33" s="372"/>
      <c r="D33" s="372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7"/>
      <c r="U33" s="387"/>
      <c r="V33" s="388"/>
    </row>
    <row r="34" spans="1:22" ht="28.5" customHeight="1" thickBot="1">
      <c r="A34" s="381"/>
      <c r="B34" s="373"/>
      <c r="C34" s="373"/>
      <c r="D34" s="373"/>
      <c r="E34" s="369"/>
      <c r="F34" s="370"/>
      <c r="G34" s="370"/>
      <c r="H34" s="370"/>
      <c r="I34" s="371"/>
      <c r="J34" s="392"/>
      <c r="K34" s="386"/>
      <c r="L34" s="386"/>
      <c r="M34" s="386"/>
      <c r="N34" s="386"/>
      <c r="O34" s="386"/>
      <c r="P34" s="386"/>
      <c r="Q34" s="386"/>
      <c r="R34" s="386"/>
      <c r="S34" s="386"/>
      <c r="T34" s="387"/>
      <c r="U34" s="387"/>
      <c r="V34" s="388"/>
    </row>
    <row r="35" spans="1:22" ht="257.25" customHeight="1" thickBot="1">
      <c r="A35" s="382"/>
      <c r="B35" s="374"/>
      <c r="C35" s="374"/>
      <c r="D35" s="385"/>
      <c r="E35" s="168"/>
      <c r="F35" s="169"/>
      <c r="G35" s="170"/>
      <c r="H35" s="170"/>
      <c r="I35" s="171"/>
      <c r="J35" s="169"/>
      <c r="K35" s="172"/>
      <c r="L35" s="172"/>
      <c r="M35" s="172"/>
      <c r="N35" s="109"/>
      <c r="O35" s="109"/>
      <c r="P35" s="109"/>
      <c r="Q35" s="109"/>
      <c r="R35" s="109"/>
      <c r="S35" s="107"/>
      <c r="T35" s="108"/>
      <c r="U35" s="109"/>
      <c r="V35" s="110"/>
    </row>
    <row r="36" spans="1:22" ht="75.75" customHeight="1">
      <c r="A36" s="393"/>
      <c r="B36" s="395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24"/>
      <c r="S36" s="224"/>
      <c r="T36" s="2"/>
      <c r="U36" s="2"/>
      <c r="V36" s="2"/>
    </row>
    <row r="37" spans="1:22" ht="56.25" customHeight="1">
      <c r="A37" s="393"/>
      <c r="B37" s="395"/>
      <c r="C37" s="15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224"/>
      <c r="S37" s="224"/>
      <c r="T37" s="2"/>
      <c r="U37" s="2"/>
      <c r="V37" s="2"/>
    </row>
    <row r="38" spans="1:22" ht="35.25" customHeight="1">
      <c r="A38" s="393"/>
      <c r="B38" s="395"/>
      <c r="C38" s="15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24"/>
      <c r="S38" s="224"/>
      <c r="T38" s="2"/>
      <c r="U38" s="2"/>
      <c r="V38" s="2"/>
    </row>
    <row r="39" spans="1:22" ht="27" customHeight="1">
      <c r="A39" s="393"/>
      <c r="B39" s="395"/>
      <c r="C39" s="15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24"/>
      <c r="S39" s="224"/>
      <c r="T39" s="2"/>
      <c r="U39" s="2"/>
      <c r="V39" s="2"/>
    </row>
    <row r="40" spans="1:22" ht="40.5" customHeight="1">
      <c r="A40" s="393"/>
      <c r="B40" s="395"/>
      <c r="C40" s="156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24"/>
      <c r="S40" s="224"/>
      <c r="T40" s="2"/>
      <c r="U40" s="2"/>
      <c r="V40" s="2"/>
    </row>
    <row r="41" spans="1:22" ht="45.75" customHeight="1">
      <c r="A41" s="393"/>
      <c r="B41" s="395"/>
      <c r="C41" s="156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24"/>
      <c r="S41" s="224"/>
      <c r="T41" s="2"/>
      <c r="U41" s="2"/>
      <c r="V41" s="2"/>
    </row>
    <row r="42" spans="1:22" ht="37.5" customHeight="1">
      <c r="A42" s="393"/>
      <c r="B42" s="395"/>
      <c r="C42" s="15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24"/>
      <c r="S42" s="224"/>
      <c r="T42" s="2"/>
      <c r="U42" s="2"/>
      <c r="V42" s="2"/>
    </row>
    <row r="43" spans="1:22" ht="102" customHeight="1">
      <c r="A43" s="393"/>
      <c r="B43" s="395"/>
      <c r="C43" s="156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24"/>
      <c r="S43" s="224"/>
      <c r="T43" s="2"/>
      <c r="U43" s="2"/>
      <c r="V43" s="2"/>
    </row>
    <row r="44" spans="1:22" ht="82.5" customHeight="1">
      <c r="A44" s="393"/>
      <c r="B44" s="395"/>
      <c r="C44" s="156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224"/>
      <c r="S44" s="224"/>
      <c r="T44" s="2"/>
      <c r="U44" s="2"/>
      <c r="V44" s="2"/>
    </row>
    <row r="45" spans="1:22" ht="72.75" customHeight="1">
      <c r="A45" s="393"/>
      <c r="B45" s="395"/>
      <c r="C45" s="15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24"/>
      <c r="S45" s="224"/>
      <c r="T45" s="2"/>
      <c r="U45" s="2"/>
      <c r="V45" s="2"/>
    </row>
    <row r="46" spans="1:22" ht="72.75" customHeight="1">
      <c r="A46" s="393"/>
      <c r="B46" s="395"/>
      <c r="C46" s="156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24"/>
      <c r="S46" s="224"/>
      <c r="T46" s="2"/>
      <c r="U46" s="2"/>
      <c r="V46" s="2"/>
    </row>
    <row r="47" spans="1:22" ht="72.75" customHeight="1">
      <c r="A47" s="393"/>
      <c r="B47" s="395"/>
      <c r="C47" s="156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24"/>
      <c r="S47" s="224"/>
      <c r="T47" s="2"/>
      <c r="U47" s="2"/>
      <c r="V47" s="2"/>
    </row>
    <row r="48" spans="1:22" ht="72.75" customHeight="1">
      <c r="A48" s="394"/>
      <c r="B48" s="395"/>
      <c r="C48" s="156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"/>
      <c r="U48" s="2"/>
      <c r="V48" s="2"/>
    </row>
    <row r="49" spans="1:22" ht="56.25" customHeight="1">
      <c r="A49" s="167"/>
      <c r="B49" s="395"/>
      <c r="C49" s="156"/>
      <c r="D49" s="160"/>
      <c r="E49" s="39"/>
      <c r="F49" s="39"/>
      <c r="G49" s="39"/>
      <c r="H49" s="39"/>
      <c r="I49" s="160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98"/>
      <c r="U49" s="98"/>
      <c r="V49" s="98"/>
    </row>
    <row r="50" spans="1:22" ht="24" customHeight="1">
      <c r="A50" s="167"/>
      <c r="B50" s="395"/>
      <c r="C50" s="156"/>
      <c r="D50" s="215"/>
      <c r="E50" s="98"/>
      <c r="F50" s="98"/>
      <c r="G50" s="98"/>
      <c r="H50" s="98"/>
      <c r="I50" s="175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</row>
    <row r="51" spans="1:22" ht="41.25" customHeight="1">
      <c r="A51" s="167"/>
      <c r="B51" s="395"/>
      <c r="C51" s="156"/>
      <c r="D51" s="174"/>
      <c r="E51" s="98"/>
      <c r="F51" s="98"/>
      <c r="G51" s="98"/>
      <c r="H51" s="98"/>
      <c r="I51" s="175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</row>
    <row r="52" spans="1:22" ht="24" customHeight="1">
      <c r="A52" s="167"/>
      <c r="B52" s="395"/>
      <c r="C52" s="156"/>
      <c r="D52" s="1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175"/>
      <c r="P52" s="98"/>
      <c r="Q52" s="98"/>
      <c r="R52" s="98"/>
      <c r="S52" s="98"/>
      <c r="T52" s="98"/>
      <c r="U52" s="98"/>
      <c r="V52" s="98"/>
    </row>
    <row r="53" spans="1:22" ht="30" customHeight="1" thickBot="1">
      <c r="A53" s="167"/>
      <c r="B53" s="395"/>
      <c r="C53" s="245"/>
      <c r="D53" s="247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9"/>
      <c r="P53" s="248"/>
      <c r="Q53" s="248"/>
      <c r="R53" s="248"/>
      <c r="S53" s="248"/>
      <c r="T53" s="248"/>
      <c r="U53" s="248"/>
      <c r="V53" s="248"/>
    </row>
    <row r="54" spans="1:22" ht="36" customHeight="1" thickBot="1">
      <c r="A54" s="176"/>
      <c r="B54" s="253"/>
      <c r="C54" s="254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6"/>
    </row>
    <row r="55" spans="1:22" ht="36" customHeight="1">
      <c r="A55" s="2"/>
      <c r="B55" s="250"/>
      <c r="C55" s="251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</row>
    <row r="56" spans="1:22" ht="50.25" customHeight="1" thickBot="1">
      <c r="A56" s="246"/>
      <c r="B56" s="243"/>
      <c r="C56" s="178"/>
      <c r="D56" s="17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79"/>
      <c r="P56" s="149"/>
      <c r="Q56" s="179"/>
      <c r="R56" s="149"/>
      <c r="S56" s="149"/>
      <c r="T56" s="149"/>
      <c r="U56" s="149"/>
      <c r="V56" s="184"/>
    </row>
    <row r="57" spans="1:22" ht="41.25" customHeight="1">
      <c r="A57" s="176"/>
      <c r="B57" s="378"/>
      <c r="C57" s="180"/>
      <c r="D57" s="18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81"/>
      <c r="P57" s="151"/>
      <c r="Q57" s="181"/>
      <c r="R57" s="151"/>
      <c r="S57" s="151"/>
      <c r="T57" s="151"/>
      <c r="U57" s="151"/>
      <c r="V57" s="182"/>
    </row>
    <row r="58" spans="1:22" ht="41.25" customHeight="1">
      <c r="A58" s="176"/>
      <c r="B58" s="379"/>
      <c r="C58" s="178"/>
      <c r="D58" s="17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79"/>
      <c r="P58" s="149"/>
      <c r="Q58" s="179"/>
      <c r="R58" s="149"/>
      <c r="S58" s="149"/>
      <c r="T58" s="149"/>
      <c r="U58" s="149"/>
      <c r="V58" s="184"/>
    </row>
    <row r="59" spans="1:22" ht="41.25" customHeight="1">
      <c r="A59" s="176"/>
      <c r="B59" s="379"/>
      <c r="C59" s="178"/>
      <c r="D59" s="17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79"/>
      <c r="P59" s="149"/>
      <c r="Q59" s="179"/>
      <c r="R59" s="149"/>
      <c r="S59" s="149"/>
      <c r="T59" s="149"/>
      <c r="U59" s="149"/>
      <c r="V59" s="184"/>
    </row>
    <row r="60" spans="1:22" ht="41.25" customHeight="1">
      <c r="A60" s="176"/>
      <c r="B60" s="379"/>
      <c r="C60" s="178"/>
      <c r="D60" s="17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79"/>
      <c r="P60" s="149"/>
      <c r="Q60" s="179"/>
      <c r="R60" s="149"/>
      <c r="S60" s="149"/>
      <c r="T60" s="149"/>
      <c r="U60" s="149"/>
      <c r="V60" s="184"/>
    </row>
    <row r="61" spans="1:22" ht="41.25" customHeight="1">
      <c r="A61" s="176"/>
      <c r="B61" s="379"/>
      <c r="C61" s="178"/>
      <c r="D61" s="17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79"/>
      <c r="P61" s="149"/>
      <c r="Q61" s="179"/>
      <c r="R61" s="149"/>
      <c r="S61" s="149"/>
      <c r="T61" s="149"/>
      <c r="U61" s="149"/>
      <c r="V61" s="184"/>
    </row>
    <row r="62" spans="1:22" ht="41.25" customHeight="1" thickBot="1">
      <c r="A62" s="176"/>
      <c r="B62" s="384"/>
      <c r="C62" s="17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185"/>
      <c r="T62" s="152"/>
      <c r="U62" s="152"/>
      <c r="V62" s="186"/>
    </row>
    <row r="63" spans="1:22" ht="41.25" customHeight="1">
      <c r="A63" s="176"/>
      <c r="B63" s="378"/>
      <c r="C63" s="180"/>
      <c r="D63" s="18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81"/>
      <c r="P63" s="151"/>
      <c r="Q63" s="181"/>
      <c r="R63" s="151"/>
      <c r="S63" s="151"/>
      <c r="T63" s="151"/>
      <c r="U63" s="151"/>
      <c r="V63" s="182"/>
    </row>
    <row r="64" spans="1:22" ht="41.25" customHeight="1">
      <c r="A64" s="176"/>
      <c r="B64" s="379"/>
      <c r="C64" s="244"/>
      <c r="D64" s="16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160"/>
      <c r="P64" s="39"/>
      <c r="Q64" s="160"/>
      <c r="R64" s="39"/>
      <c r="S64" s="39"/>
      <c r="T64" s="39"/>
      <c r="U64" s="39"/>
      <c r="V64" s="39"/>
    </row>
    <row r="65" spans="1:22" ht="41.25" customHeight="1">
      <c r="A65" s="176"/>
      <c r="B65" s="379"/>
      <c r="C65" s="244"/>
      <c r="D65" s="160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60"/>
      <c r="P65" s="39"/>
      <c r="Q65" s="160"/>
      <c r="R65" s="39"/>
      <c r="S65" s="39"/>
      <c r="T65" s="39"/>
      <c r="U65" s="39"/>
      <c r="V65" s="39"/>
    </row>
    <row r="66" spans="1:22" ht="41.25" customHeight="1">
      <c r="A66" s="176"/>
      <c r="B66" s="379"/>
      <c r="C66" s="244"/>
      <c r="D66" s="16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160"/>
      <c r="P66" s="39"/>
      <c r="Q66" s="160"/>
      <c r="R66" s="39"/>
      <c r="S66" s="39"/>
      <c r="T66" s="39"/>
      <c r="U66" s="39"/>
      <c r="V66" s="39"/>
    </row>
    <row r="67" spans="1:22" ht="41.25" customHeight="1">
      <c r="A67" s="176"/>
      <c r="B67" s="379"/>
      <c r="C67" s="244"/>
      <c r="D67" s="16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160"/>
      <c r="P67" s="39"/>
      <c r="Q67" s="160"/>
      <c r="R67" s="39"/>
      <c r="S67" s="39"/>
      <c r="T67" s="39"/>
      <c r="U67" s="39"/>
      <c r="V67" s="39"/>
    </row>
    <row r="68" spans="1:22" ht="27.75" customHeight="1" thickBot="1">
      <c r="A68" s="2"/>
      <c r="B68" s="236"/>
      <c r="C68" s="183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</row>
    <row r="69" spans="1:22" ht="36" customHeight="1" thickBot="1">
      <c r="A69" s="389" t="s">
        <v>133</v>
      </c>
      <c r="B69" s="390"/>
      <c r="C69" s="173"/>
      <c r="D69" s="187">
        <f>SUM(D68,D62,D56,D55,D54)</f>
        <v>0</v>
      </c>
      <c r="E69" s="187">
        <f aca="true" t="shared" si="0" ref="E69:V69">SUM(E68,E62,E56,E55,E54)</f>
        <v>0</v>
      </c>
      <c r="F69" s="187">
        <f t="shared" si="0"/>
        <v>0</v>
      </c>
      <c r="G69" s="187"/>
      <c r="H69" s="187"/>
      <c r="I69" s="187"/>
      <c r="J69" s="187">
        <f t="shared" si="0"/>
        <v>0</v>
      </c>
      <c r="K69" s="187"/>
      <c r="L69" s="187"/>
      <c r="M69" s="187">
        <f t="shared" si="0"/>
        <v>0</v>
      </c>
      <c r="N69" s="187"/>
      <c r="O69" s="187">
        <f t="shared" si="0"/>
        <v>0</v>
      </c>
      <c r="P69" s="187">
        <f t="shared" si="0"/>
        <v>0</v>
      </c>
      <c r="Q69" s="187">
        <f t="shared" si="0"/>
        <v>0</v>
      </c>
      <c r="R69" s="187">
        <f t="shared" si="0"/>
        <v>0</v>
      </c>
      <c r="S69" s="187">
        <f t="shared" si="0"/>
        <v>0</v>
      </c>
      <c r="T69" s="187"/>
      <c r="U69" s="187">
        <f t="shared" si="0"/>
        <v>0</v>
      </c>
      <c r="V69" s="187">
        <f t="shared" si="0"/>
        <v>0</v>
      </c>
    </row>
    <row r="70" ht="12.75">
      <c r="D70" s="35"/>
    </row>
    <row r="72" spans="1:19" ht="15.75">
      <c r="A72" s="319" t="s">
        <v>90</v>
      </c>
      <c r="B72" s="319"/>
      <c r="C72" s="319"/>
      <c r="D72" s="319"/>
      <c r="M72" s="383" t="s">
        <v>186</v>
      </c>
      <c r="N72" s="383"/>
      <c r="O72" s="383"/>
      <c r="P72" s="383"/>
      <c r="Q72" s="383"/>
      <c r="R72" s="383"/>
      <c r="S72" s="5"/>
    </row>
    <row r="73" spans="1:19" ht="43.5" customHeight="1">
      <c r="A73" s="319" t="s">
        <v>68</v>
      </c>
      <c r="B73" s="319"/>
      <c r="C73" s="319"/>
      <c r="D73" s="319"/>
      <c r="M73" s="383" t="s">
        <v>289</v>
      </c>
      <c r="N73" s="383"/>
      <c r="O73" s="383"/>
      <c r="P73" s="383"/>
      <c r="Q73" s="383"/>
      <c r="R73" s="383"/>
      <c r="S73" s="5"/>
    </row>
    <row r="74" spans="1:19" ht="51" customHeight="1">
      <c r="A74" s="319" t="s">
        <v>149</v>
      </c>
      <c r="B74" s="319"/>
      <c r="C74" s="319"/>
      <c r="D74" s="319"/>
      <c r="M74" s="383" t="s">
        <v>151</v>
      </c>
      <c r="N74" s="383"/>
      <c r="O74" s="383"/>
      <c r="P74" s="383"/>
      <c r="Q74" s="383"/>
      <c r="R74" s="383"/>
      <c r="S74" s="5"/>
    </row>
    <row r="75" spans="1:19" ht="36" customHeight="1">
      <c r="A75" s="319" t="s">
        <v>69</v>
      </c>
      <c r="B75" s="319"/>
      <c r="C75" s="319"/>
      <c r="D75" s="319"/>
      <c r="M75" s="383" t="s">
        <v>70</v>
      </c>
      <c r="N75" s="383"/>
      <c r="O75" s="383"/>
      <c r="P75" s="383"/>
      <c r="Q75" s="383"/>
      <c r="R75" s="383"/>
      <c r="S75" s="5"/>
    </row>
  </sheetData>
  <sheetProtection/>
  <mergeCells count="45">
    <mergeCell ref="M74:R74"/>
    <mergeCell ref="M75:R75"/>
    <mergeCell ref="E23:I23"/>
    <mergeCell ref="A23:B23"/>
    <mergeCell ref="A24:B24"/>
    <mergeCell ref="A28:B28"/>
    <mergeCell ref="A75:D75"/>
    <mergeCell ref="J34:V34"/>
    <mergeCell ref="A36:A48"/>
    <mergeCell ref="B36:B53"/>
    <mergeCell ref="M72:R72"/>
    <mergeCell ref="A69:B69"/>
    <mergeCell ref="F17:J17"/>
    <mergeCell ref="F18:J18"/>
    <mergeCell ref="F19:J19"/>
    <mergeCell ref="A17:B17"/>
    <mergeCell ref="A18:B18"/>
    <mergeCell ref="A19:B19"/>
    <mergeCell ref="A20:B20"/>
    <mergeCell ref="A74:D74"/>
    <mergeCell ref="A73:D73"/>
    <mergeCell ref="B63:B67"/>
    <mergeCell ref="A33:A35"/>
    <mergeCell ref="A72:D72"/>
    <mergeCell ref="M73:R73"/>
    <mergeCell ref="B57:B62"/>
    <mergeCell ref="D33:D35"/>
    <mergeCell ref="B33:B35"/>
    <mergeCell ref="E33:V33"/>
    <mergeCell ref="I1:R1"/>
    <mergeCell ref="A3:R3"/>
    <mergeCell ref="A4:R4"/>
    <mergeCell ref="F6:R6"/>
    <mergeCell ref="F7:R7"/>
    <mergeCell ref="F8:R8"/>
    <mergeCell ref="F9:R9"/>
    <mergeCell ref="A11:R11"/>
    <mergeCell ref="A16:R16"/>
    <mergeCell ref="E34:I34"/>
    <mergeCell ref="C33:C35"/>
    <mergeCell ref="A21:B21"/>
    <mergeCell ref="A12:R12"/>
    <mergeCell ref="A13:R13"/>
    <mergeCell ref="A14:R14"/>
    <mergeCell ref="A15:R15"/>
  </mergeCells>
  <printOptions/>
  <pageMargins left="0.3937007874015748" right="0.2755905511811024" top="0.3937007874015748" bottom="0.5118110236220472" header="0.2755905511811024" footer="0.5118110236220472"/>
  <pageSetup fitToHeight="3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100" zoomScalePageLayoutView="0" workbookViewId="0" topLeftCell="A1">
      <selection activeCell="A11" sqref="A11:F19"/>
    </sheetView>
  </sheetViews>
  <sheetFormatPr defaultColWidth="9.00390625" defaultRowHeight="12.75"/>
  <cols>
    <col min="1" max="1" width="3.25390625" style="194" bestFit="1" customWidth="1"/>
    <col min="2" max="2" width="33.625" style="0" customWidth="1"/>
    <col min="3" max="3" width="20.375" style="0" customWidth="1"/>
    <col min="4" max="4" width="35.625" style="0" customWidth="1"/>
    <col min="5" max="5" width="32.25390625" style="0" customWidth="1"/>
    <col min="6" max="6" width="10.125" style="0" customWidth="1"/>
    <col min="7" max="7" width="26.25390625" style="0" customWidth="1"/>
    <col min="8" max="8" width="17.625" style="0" customWidth="1"/>
    <col min="9" max="9" width="18.75390625" style="0" customWidth="1"/>
  </cols>
  <sheetData>
    <row r="1" spans="1:15" ht="15.75">
      <c r="A1" s="316" t="s">
        <v>49</v>
      </c>
      <c r="B1" s="316"/>
      <c r="C1" s="316"/>
      <c r="D1" s="316"/>
      <c r="E1" s="316"/>
      <c r="F1" s="316"/>
      <c r="G1" s="316"/>
      <c r="H1" s="12"/>
      <c r="I1" s="12"/>
      <c r="J1" s="12"/>
      <c r="K1" s="12"/>
      <c r="L1" s="12"/>
      <c r="M1" s="12"/>
      <c r="N1" s="12"/>
      <c r="O1" s="12"/>
    </row>
    <row r="2" spans="1:15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316"/>
      <c r="H2" s="12"/>
      <c r="I2" s="12"/>
      <c r="J2" s="12"/>
      <c r="K2" s="12"/>
      <c r="L2" s="12"/>
      <c r="M2" s="12"/>
      <c r="N2" s="12"/>
      <c r="O2" s="12"/>
    </row>
    <row r="3" spans="1:15" ht="15.75">
      <c r="A3" s="191"/>
      <c r="B3" s="3"/>
      <c r="C3" s="3"/>
      <c r="D3" s="3"/>
      <c r="E3" s="3"/>
      <c r="F3" s="3"/>
      <c r="G3" s="3"/>
      <c r="H3" s="12"/>
      <c r="I3" s="12"/>
      <c r="J3" s="12"/>
      <c r="K3" s="12"/>
      <c r="L3" s="12"/>
      <c r="M3" s="12"/>
      <c r="N3" s="12"/>
      <c r="O3" s="12"/>
    </row>
    <row r="4" spans="1:7" ht="12.75">
      <c r="A4" s="315" t="s">
        <v>152</v>
      </c>
      <c r="B4" s="315"/>
      <c r="C4" s="315"/>
      <c r="D4" s="315"/>
      <c r="E4" s="315"/>
      <c r="F4" s="315"/>
      <c r="G4" s="315"/>
    </row>
    <row r="5" spans="1:7" ht="12.75">
      <c r="A5" s="315"/>
      <c r="B5" s="315"/>
      <c r="C5" s="315"/>
      <c r="D5" s="315"/>
      <c r="E5" s="315"/>
      <c r="F5" s="315"/>
      <c r="G5" s="315"/>
    </row>
    <row r="6" spans="1:7" ht="12.75">
      <c r="A6" s="315"/>
      <c r="B6" s="315"/>
      <c r="C6" s="315"/>
      <c r="D6" s="315"/>
      <c r="E6" s="315"/>
      <c r="F6" s="315"/>
      <c r="G6" s="315"/>
    </row>
    <row r="7" spans="1:7" ht="18.75" customHeight="1">
      <c r="A7" s="315" t="str">
        <f>УТП!A14</f>
        <v> учителей информатики по теме:</v>
      </c>
      <c r="B7" s="315"/>
      <c r="C7" s="315"/>
      <c r="D7" s="315"/>
      <c r="E7" s="315"/>
      <c r="F7" s="315"/>
      <c r="G7" s="315"/>
    </row>
    <row r="8" spans="1:7" ht="30" customHeight="1">
      <c r="A8" s="397" t="str">
        <f>Титул!A16</f>
        <v>Повышение качества образования по информатике через совершенствование процесса обучения с учетом требований ФГОС ОО  </v>
      </c>
      <c r="B8" s="397"/>
      <c r="C8" s="397"/>
      <c r="D8" s="397"/>
      <c r="E8" s="397"/>
      <c r="F8" s="397"/>
      <c r="G8" s="397"/>
    </row>
    <row r="9" spans="1:7" ht="12.75">
      <c r="A9" s="315"/>
      <c r="B9" s="315"/>
      <c r="C9" s="315"/>
      <c r="D9" s="315"/>
      <c r="E9" s="315"/>
      <c r="F9" s="315"/>
      <c r="G9" s="315"/>
    </row>
    <row r="10" spans="1:7" ht="15.75">
      <c r="A10" s="375" t="str">
        <f>УТП!B21</f>
        <v>Сроки проведения:</v>
      </c>
      <c r="B10" s="375"/>
      <c r="C10" s="375"/>
      <c r="D10" s="14">
        <f>УТП!C21</f>
        <v>43136</v>
      </c>
      <c r="E10" s="28" t="s">
        <v>40</v>
      </c>
      <c r="F10" s="14">
        <f>УТП!I21</f>
        <v>43153</v>
      </c>
      <c r="G10" s="15"/>
    </row>
    <row r="11" spans="1:7" ht="15.75">
      <c r="A11" s="375"/>
      <c r="B11" s="375"/>
      <c r="C11" s="375"/>
      <c r="D11" s="14"/>
      <c r="E11" s="28"/>
      <c r="F11" s="14"/>
      <c r="G11" s="15"/>
    </row>
    <row r="12" spans="1:7" ht="15.75">
      <c r="A12" s="375"/>
      <c r="B12" s="375"/>
      <c r="C12" s="375"/>
      <c r="D12" s="14"/>
      <c r="E12" s="28"/>
      <c r="F12" s="14"/>
      <c r="G12" s="15"/>
    </row>
    <row r="14" spans="1:7" s="30" customFormat="1" ht="12.75">
      <c r="A14" s="192"/>
      <c r="B14" s="161"/>
      <c r="C14" s="161"/>
      <c r="D14" s="161"/>
      <c r="E14" s="161"/>
      <c r="F14" s="162"/>
      <c r="G14" s="162" t="s">
        <v>140</v>
      </c>
    </row>
    <row r="15" spans="1:7" s="30" customFormat="1" ht="12.75">
      <c r="A15" s="193"/>
      <c r="B15" s="219"/>
      <c r="C15" s="161"/>
      <c r="D15" s="219"/>
      <c r="E15" s="241"/>
      <c r="F15" s="219"/>
      <c r="G15" s="237"/>
    </row>
    <row r="16" spans="1:7" s="30" customFormat="1" ht="54.75" customHeight="1">
      <c r="A16" s="193"/>
      <c r="B16" s="219"/>
      <c r="C16" s="161"/>
      <c r="D16" s="219"/>
      <c r="E16" s="241"/>
      <c r="F16" s="219"/>
      <c r="G16" s="237"/>
    </row>
    <row r="17" spans="1:7" s="30" customFormat="1" ht="12.75">
      <c r="A17" s="193"/>
      <c r="B17" s="219"/>
      <c r="C17" s="161"/>
      <c r="D17" s="219"/>
      <c r="E17" s="241"/>
      <c r="F17" s="219"/>
      <c r="G17" s="237"/>
    </row>
    <row r="18" spans="1:7" s="30" customFormat="1" ht="78.75" customHeight="1">
      <c r="A18" s="193"/>
      <c r="B18" s="219"/>
      <c r="C18" s="161"/>
      <c r="D18" s="219"/>
      <c r="E18" s="241"/>
      <c r="F18" s="219"/>
      <c r="G18" s="237"/>
    </row>
    <row r="19" spans="1:7" s="30" customFormat="1" ht="102" customHeight="1">
      <c r="A19" s="193"/>
      <c r="B19" s="219"/>
      <c r="C19" s="161"/>
      <c r="D19" s="219"/>
      <c r="E19" s="241"/>
      <c r="F19" s="219"/>
      <c r="G19" s="237"/>
    </row>
    <row r="20" spans="1:7" s="30" customFormat="1" ht="108" customHeight="1">
      <c r="A20" s="193">
        <v>6</v>
      </c>
      <c r="B20" s="219" t="s">
        <v>265</v>
      </c>
      <c r="C20" s="161" t="s">
        <v>188</v>
      </c>
      <c r="D20" s="219" t="s">
        <v>277</v>
      </c>
      <c r="E20" s="241"/>
      <c r="F20" s="219"/>
      <c r="G20" s="240"/>
    </row>
    <row r="21" spans="1:7" s="30" customFormat="1" ht="54.75" customHeight="1">
      <c r="A21" s="193">
        <v>7</v>
      </c>
      <c r="B21" s="219" t="s">
        <v>266</v>
      </c>
      <c r="C21" s="161" t="s">
        <v>188</v>
      </c>
      <c r="D21" s="219" t="s">
        <v>278</v>
      </c>
      <c r="E21" s="241"/>
      <c r="F21" s="219"/>
      <c r="G21" s="215"/>
    </row>
    <row r="22" spans="1:7" s="200" customFormat="1" ht="89.25">
      <c r="A22" s="193">
        <v>8</v>
      </c>
      <c r="B22" s="219" t="s">
        <v>267</v>
      </c>
      <c r="C22" s="161" t="s">
        <v>188</v>
      </c>
      <c r="D22" s="219" t="s">
        <v>279</v>
      </c>
      <c r="E22" s="241"/>
      <c r="F22" s="219"/>
      <c r="G22" s="239"/>
    </row>
    <row r="23" spans="1:7" s="30" customFormat="1" ht="106.5" customHeight="1">
      <c r="A23" s="193">
        <v>9</v>
      </c>
      <c r="B23" s="219" t="s">
        <v>268</v>
      </c>
      <c r="C23" s="161" t="s">
        <v>188</v>
      </c>
      <c r="D23" s="219" t="s">
        <v>280</v>
      </c>
      <c r="E23" s="241"/>
      <c r="F23" s="219"/>
      <c r="G23" s="242"/>
    </row>
    <row r="24" spans="1:7" s="30" customFormat="1" ht="83.25" customHeight="1">
      <c r="A24" s="193">
        <v>10</v>
      </c>
      <c r="B24" s="219" t="s">
        <v>269</v>
      </c>
      <c r="C24" s="161" t="s">
        <v>188</v>
      </c>
      <c r="D24" s="219" t="s">
        <v>281</v>
      </c>
      <c r="E24" s="241"/>
      <c r="F24" s="219"/>
      <c r="G24" s="237"/>
    </row>
    <row r="25" spans="1:7" s="30" customFormat="1" ht="76.5">
      <c r="A25" s="193">
        <v>11</v>
      </c>
      <c r="B25" s="219" t="s">
        <v>270</v>
      </c>
      <c r="C25" s="161" t="s">
        <v>188</v>
      </c>
      <c r="D25" s="219" t="s">
        <v>282</v>
      </c>
      <c r="E25" s="241"/>
      <c r="F25" s="219"/>
      <c r="G25" s="237"/>
    </row>
    <row r="26" spans="1:7" s="30" customFormat="1" ht="111.75" customHeight="1">
      <c r="A26" s="193">
        <v>12</v>
      </c>
      <c r="B26" s="219" t="s">
        <v>271</v>
      </c>
      <c r="C26" s="161" t="s">
        <v>188</v>
      </c>
      <c r="D26" s="219" t="s">
        <v>283</v>
      </c>
      <c r="E26" s="241"/>
      <c r="F26" s="219"/>
      <c r="G26" s="237"/>
    </row>
    <row r="27" spans="1:7" s="30" customFormat="1" ht="54.75" customHeight="1">
      <c r="A27" s="193">
        <v>13</v>
      </c>
      <c r="B27" s="219" t="s">
        <v>272</v>
      </c>
      <c r="C27" s="161" t="s">
        <v>188</v>
      </c>
      <c r="D27" s="219" t="s">
        <v>284</v>
      </c>
      <c r="E27" s="241"/>
      <c r="F27" s="219"/>
      <c r="G27" s="237"/>
    </row>
    <row r="28" spans="1:7" s="30" customFormat="1" ht="54.75" customHeight="1">
      <c r="A28" s="193">
        <v>14</v>
      </c>
      <c r="B28" s="219" t="s">
        <v>273</v>
      </c>
      <c r="C28" s="161" t="s">
        <v>188</v>
      </c>
      <c r="D28" s="219" t="s">
        <v>276</v>
      </c>
      <c r="E28" s="241"/>
      <c r="F28" s="219"/>
      <c r="G28" s="215"/>
    </row>
    <row r="29" spans="1:7" s="30" customFormat="1" ht="78.75" customHeight="1">
      <c r="A29" s="193">
        <v>15</v>
      </c>
      <c r="B29" s="219" t="s">
        <v>274</v>
      </c>
      <c r="C29" s="161" t="s">
        <v>188</v>
      </c>
      <c r="D29" s="219" t="s">
        <v>285</v>
      </c>
      <c r="E29" s="241"/>
      <c r="F29" s="219"/>
      <c r="G29" s="238"/>
    </row>
    <row r="30" spans="1:7" s="30" customFormat="1" ht="76.5" customHeight="1">
      <c r="A30" s="193">
        <v>16</v>
      </c>
      <c r="B30" s="219" t="s">
        <v>275</v>
      </c>
      <c r="C30" s="161" t="s">
        <v>188</v>
      </c>
      <c r="D30" s="219" t="s">
        <v>286</v>
      </c>
      <c r="E30" s="241"/>
      <c r="F30" s="219"/>
      <c r="G30" s="237"/>
    </row>
    <row r="31" spans="1:4" ht="49.5" customHeight="1">
      <c r="A31" s="315" t="s">
        <v>88</v>
      </c>
      <c r="B31" s="315"/>
      <c r="C31" s="15">
        <v>16</v>
      </c>
      <c r="D31" t="s">
        <v>288</v>
      </c>
    </row>
    <row r="32" spans="1:4" ht="12.75">
      <c r="A32" s="315" t="s">
        <v>89</v>
      </c>
      <c r="B32" s="315"/>
      <c r="C32" s="396"/>
      <c r="D32" s="396"/>
    </row>
    <row r="34" spans="1:7" ht="12.75">
      <c r="A34" s="315" t="s">
        <v>90</v>
      </c>
      <c r="B34" s="315"/>
      <c r="C34" s="315"/>
      <c r="D34" s="315"/>
      <c r="F34" s="396" t="s">
        <v>174</v>
      </c>
      <c r="G34" s="396"/>
    </row>
  </sheetData>
  <sheetProtection/>
  <mergeCells count="16">
    <mergeCell ref="A1:G1"/>
    <mergeCell ref="A2:G2"/>
    <mergeCell ref="A4:G4"/>
    <mergeCell ref="A5:G5"/>
    <mergeCell ref="A6:G6"/>
    <mergeCell ref="A7:G7"/>
    <mergeCell ref="A32:B32"/>
    <mergeCell ref="C32:D32"/>
    <mergeCell ref="A34:D34"/>
    <mergeCell ref="F34:G34"/>
    <mergeCell ref="A8:G8"/>
    <mergeCell ref="A9:G9"/>
    <mergeCell ref="A10:C10"/>
    <mergeCell ref="A11:C11"/>
    <mergeCell ref="A12:C12"/>
    <mergeCell ref="A31:B31"/>
  </mergeCells>
  <printOptions/>
  <pageMargins left="0.2755905511811024" right="0.2362204724409449" top="0.984251968503937" bottom="0.984251968503937" header="0.5118110236220472" footer="0.5118110236220472"/>
  <pageSetup fitToHeight="2" fitToWidth="1" horizontalDpi="600" verticalDpi="600" orientation="portrait" paperSize="9" scale="62" r:id="rId1"/>
  <rowBreaks count="1" manualBreakCount="1">
    <brk id="2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SheetLayoutView="100" zoomScalePageLayoutView="0" workbookViewId="0" topLeftCell="A1">
      <selection activeCell="A4" sqref="A4:G33"/>
    </sheetView>
  </sheetViews>
  <sheetFormatPr defaultColWidth="9.00390625" defaultRowHeight="12.75"/>
  <cols>
    <col min="1" max="1" width="3.25390625" style="194" bestFit="1" customWidth="1"/>
    <col min="2" max="2" width="33.625" style="0" customWidth="1"/>
    <col min="3" max="3" width="20.375" style="0" customWidth="1"/>
    <col min="4" max="4" width="35.625" style="0" customWidth="1"/>
    <col min="5" max="5" width="22.125" style="0" customWidth="1"/>
    <col min="6" max="6" width="19.375" style="0" customWidth="1"/>
    <col min="7" max="7" width="26.25390625" style="0" customWidth="1"/>
    <col min="8" max="8" width="17.625" style="0" customWidth="1"/>
    <col min="9" max="9" width="18.75390625" style="0" customWidth="1"/>
  </cols>
  <sheetData>
    <row r="1" spans="1:15" ht="15.75">
      <c r="A1" s="316" t="s">
        <v>49</v>
      </c>
      <c r="B1" s="316"/>
      <c r="C1" s="316"/>
      <c r="D1" s="316"/>
      <c r="E1" s="316"/>
      <c r="F1" s="316"/>
      <c r="G1" s="316"/>
      <c r="H1" s="12"/>
      <c r="I1" s="12"/>
      <c r="J1" s="12"/>
      <c r="K1" s="12"/>
      <c r="L1" s="12"/>
      <c r="M1" s="12"/>
      <c r="N1" s="12"/>
      <c r="O1" s="12"/>
    </row>
    <row r="2" spans="1:15" ht="15.75">
      <c r="A2" s="316" t="str">
        <f>УТП!A2</f>
        <v>кафедра естественно-математических дисциплин</v>
      </c>
      <c r="B2" s="316"/>
      <c r="C2" s="316"/>
      <c r="D2" s="316"/>
      <c r="E2" s="316"/>
      <c r="F2" s="316"/>
      <c r="G2" s="316"/>
      <c r="H2" s="12"/>
      <c r="I2" s="12"/>
      <c r="J2" s="12"/>
      <c r="K2" s="12"/>
      <c r="L2" s="12"/>
      <c r="M2" s="12"/>
      <c r="N2" s="12"/>
      <c r="O2" s="12"/>
    </row>
    <row r="3" spans="1:15" ht="15.75">
      <c r="A3" s="191"/>
      <c r="B3" s="3"/>
      <c r="C3" s="3"/>
      <c r="D3" s="3"/>
      <c r="E3" s="3"/>
      <c r="F3" s="3"/>
      <c r="G3" s="3"/>
      <c r="H3" s="12"/>
      <c r="I3" s="12"/>
      <c r="J3" s="12"/>
      <c r="K3" s="12"/>
      <c r="L3" s="12"/>
      <c r="M3" s="12"/>
      <c r="N3" s="12"/>
      <c r="O3" s="12"/>
    </row>
    <row r="4" spans="1:7" ht="12.75">
      <c r="A4" s="315"/>
      <c r="B4" s="315"/>
      <c r="C4" s="315"/>
      <c r="D4" s="315"/>
      <c r="E4" s="315"/>
      <c r="F4" s="315"/>
      <c r="G4" s="315"/>
    </row>
    <row r="5" spans="1:7" ht="12.75">
      <c r="A5" s="315"/>
      <c r="B5" s="315"/>
      <c r="C5" s="315"/>
      <c r="D5" s="315"/>
      <c r="E5" s="315"/>
      <c r="F5" s="315"/>
      <c r="G5" s="315"/>
    </row>
    <row r="6" spans="1:7" ht="12.75">
      <c r="A6" s="315"/>
      <c r="B6" s="315"/>
      <c r="C6" s="315"/>
      <c r="D6" s="315"/>
      <c r="E6" s="315"/>
      <c r="F6" s="315"/>
      <c r="G6" s="315"/>
    </row>
    <row r="7" spans="1:7" ht="18.75" customHeight="1">
      <c r="A7" s="315"/>
      <c r="B7" s="315"/>
      <c r="C7" s="315"/>
      <c r="D7" s="315"/>
      <c r="E7" s="315"/>
      <c r="F7" s="315"/>
      <c r="G7" s="315"/>
    </row>
    <row r="8" spans="1:7" ht="30" customHeight="1">
      <c r="A8" s="397"/>
      <c r="B8" s="397"/>
      <c r="C8" s="397"/>
      <c r="D8" s="397"/>
      <c r="E8" s="397"/>
      <c r="F8" s="397"/>
      <c r="G8" s="397"/>
    </row>
    <row r="9" spans="1:7" ht="12.75">
      <c r="A9" s="315"/>
      <c r="B9" s="315"/>
      <c r="C9" s="315"/>
      <c r="D9" s="315"/>
      <c r="E9" s="315"/>
      <c r="F9" s="315"/>
      <c r="G9" s="315"/>
    </row>
    <row r="10" spans="1:7" ht="15.75">
      <c r="A10" s="375"/>
      <c r="B10" s="375"/>
      <c r="C10" s="375"/>
      <c r="D10" s="14"/>
      <c r="E10" s="28"/>
      <c r="F10" s="14"/>
      <c r="G10" s="15"/>
    </row>
    <row r="11" spans="1:7" ht="15.75">
      <c r="A11" s="375"/>
      <c r="B11" s="375"/>
      <c r="C11" s="375"/>
      <c r="D11" s="14"/>
      <c r="E11" s="28"/>
      <c r="F11" s="14"/>
      <c r="G11" s="15"/>
    </row>
    <row r="12" spans="1:7" ht="15.75">
      <c r="A12" s="375"/>
      <c r="B12" s="375"/>
      <c r="C12" s="375"/>
      <c r="D12" s="14"/>
      <c r="E12" s="28"/>
      <c r="F12" s="14"/>
      <c r="G12" s="15"/>
    </row>
    <row r="14" spans="1:7" s="30" customFormat="1" ht="12.75">
      <c r="A14" s="192"/>
      <c r="B14" s="161"/>
      <c r="C14" s="161"/>
      <c r="D14" s="161"/>
      <c r="E14" s="161"/>
      <c r="F14" s="162"/>
      <c r="G14" s="162"/>
    </row>
    <row r="15" spans="1:7" s="30" customFormat="1" ht="12.75">
      <c r="A15" s="193"/>
      <c r="B15" s="219"/>
      <c r="C15" s="161"/>
      <c r="D15" s="219"/>
      <c r="E15" s="241"/>
      <c r="F15" s="219"/>
      <c r="G15" s="237"/>
    </row>
    <row r="16" spans="1:7" s="30" customFormat="1" ht="54.75" customHeight="1">
      <c r="A16" s="193"/>
      <c r="B16" s="219"/>
      <c r="C16" s="161"/>
      <c r="D16" s="219"/>
      <c r="E16" s="241"/>
      <c r="F16" s="219"/>
      <c r="G16" s="237"/>
    </row>
    <row r="17" spans="1:7" s="30" customFormat="1" ht="12.75">
      <c r="A17" s="193"/>
      <c r="B17" s="219"/>
      <c r="C17" s="161"/>
      <c r="D17" s="219"/>
      <c r="E17" s="241"/>
      <c r="F17" s="219"/>
      <c r="G17" s="237"/>
    </row>
    <row r="18" spans="1:7" s="30" customFormat="1" ht="78.75" customHeight="1">
      <c r="A18" s="193"/>
      <c r="B18" s="219"/>
      <c r="C18" s="161"/>
      <c r="D18" s="219"/>
      <c r="E18" s="241"/>
      <c r="F18" s="219"/>
      <c r="G18" s="237"/>
    </row>
    <row r="19" spans="1:7" s="30" customFormat="1" ht="102" customHeight="1">
      <c r="A19" s="193"/>
      <c r="B19" s="219"/>
      <c r="C19" s="161"/>
      <c r="D19" s="219"/>
      <c r="E19" s="241"/>
      <c r="F19" s="219"/>
      <c r="G19" s="237"/>
    </row>
    <row r="20" spans="1:7" s="30" customFormat="1" ht="108" customHeight="1">
      <c r="A20" s="193"/>
      <c r="B20" s="219"/>
      <c r="C20" s="161"/>
      <c r="D20" s="219"/>
      <c r="E20" s="241"/>
      <c r="F20" s="219"/>
      <c r="G20" s="240"/>
    </row>
    <row r="21" spans="1:7" s="30" customFormat="1" ht="54.75" customHeight="1">
      <c r="A21" s="193"/>
      <c r="B21" s="219"/>
      <c r="C21" s="161"/>
      <c r="D21" s="219"/>
      <c r="E21" s="241"/>
      <c r="F21" s="219"/>
      <c r="G21" s="215"/>
    </row>
    <row r="22" spans="1:7" s="200" customFormat="1" ht="15">
      <c r="A22" s="193"/>
      <c r="B22" s="219"/>
      <c r="C22" s="161"/>
      <c r="D22" s="219"/>
      <c r="E22" s="241"/>
      <c r="F22" s="219"/>
      <c r="G22" s="239"/>
    </row>
    <row r="23" spans="1:7" s="30" customFormat="1" ht="106.5" customHeight="1">
      <c r="A23" s="193"/>
      <c r="B23" s="219"/>
      <c r="C23" s="161"/>
      <c r="D23" s="219"/>
      <c r="E23" s="241"/>
      <c r="F23" s="219"/>
      <c r="G23" s="242"/>
    </row>
    <row r="24" spans="1:7" s="30" customFormat="1" ht="83.25" customHeight="1">
      <c r="A24" s="193"/>
      <c r="B24" s="219"/>
      <c r="C24" s="161"/>
      <c r="D24" s="219"/>
      <c r="E24" s="241"/>
      <c r="F24" s="219"/>
      <c r="G24" s="237"/>
    </row>
    <row r="25" spans="1:7" s="30" customFormat="1" ht="12.75">
      <c r="A25" s="193"/>
      <c r="B25" s="219"/>
      <c r="C25" s="161"/>
      <c r="D25" s="219"/>
      <c r="E25" s="241"/>
      <c r="F25" s="219"/>
      <c r="G25" s="237"/>
    </row>
    <row r="26" spans="1:7" s="30" customFormat="1" ht="111.75" customHeight="1">
      <c r="A26" s="193"/>
      <c r="B26" s="219"/>
      <c r="C26" s="161"/>
      <c r="D26" s="219"/>
      <c r="E26" s="241"/>
      <c r="F26" s="219"/>
      <c r="G26" s="237"/>
    </row>
    <row r="27" spans="1:7" s="30" customFormat="1" ht="54.75" customHeight="1">
      <c r="A27" s="193"/>
      <c r="B27" s="219"/>
      <c r="C27" s="161"/>
      <c r="D27" s="219"/>
      <c r="E27" s="241"/>
      <c r="F27" s="219"/>
      <c r="G27" s="237"/>
    </row>
    <row r="28" spans="1:7" s="30" customFormat="1" ht="54.75" customHeight="1">
      <c r="A28" s="193"/>
      <c r="B28" s="219"/>
      <c r="C28" s="161"/>
      <c r="D28" s="219"/>
      <c r="E28" s="241"/>
      <c r="F28" s="219"/>
      <c r="G28" s="215"/>
    </row>
    <row r="29" spans="1:7" s="30" customFormat="1" ht="78.75" customHeight="1">
      <c r="A29" s="193"/>
      <c r="B29" s="219"/>
      <c r="C29" s="161"/>
      <c r="D29" s="219"/>
      <c r="E29" s="241"/>
      <c r="F29" s="219"/>
      <c r="G29" s="238"/>
    </row>
    <row r="30" spans="1:7" s="30" customFormat="1" ht="76.5" customHeight="1">
      <c r="A30" s="193"/>
      <c r="B30" s="219"/>
      <c r="C30" s="161"/>
      <c r="D30" s="219"/>
      <c r="E30" s="241"/>
      <c r="F30" s="219"/>
      <c r="G30" s="237"/>
    </row>
    <row r="31" spans="1:3" ht="49.5" customHeight="1">
      <c r="A31" s="315"/>
      <c r="B31" s="315"/>
      <c r="C31" s="15"/>
    </row>
    <row r="32" spans="1:4" ht="12.75">
      <c r="A32" s="315"/>
      <c r="B32" s="315"/>
      <c r="C32" s="396"/>
      <c r="D32" s="396"/>
    </row>
    <row r="34" spans="1:7" ht="12.75">
      <c r="A34" s="315" t="s">
        <v>90</v>
      </c>
      <c r="B34" s="315"/>
      <c r="C34" s="315"/>
      <c r="D34" s="315"/>
      <c r="F34" s="396" t="s">
        <v>174</v>
      </c>
      <c r="G34" s="396"/>
    </row>
  </sheetData>
  <sheetProtection/>
  <mergeCells count="16">
    <mergeCell ref="A1:G1"/>
    <mergeCell ref="A2:G2"/>
    <mergeCell ref="A4:G4"/>
    <mergeCell ref="A5:G5"/>
    <mergeCell ref="A6:G6"/>
    <mergeCell ref="A7:G7"/>
    <mergeCell ref="A32:B32"/>
    <mergeCell ref="C32:D32"/>
    <mergeCell ref="A34:D34"/>
    <mergeCell ref="F34:G34"/>
    <mergeCell ref="A8:G8"/>
    <mergeCell ref="A9:G9"/>
    <mergeCell ref="A10:C10"/>
    <mergeCell ref="A11:C11"/>
    <mergeCell ref="A12:C12"/>
    <mergeCell ref="A31:B31"/>
  </mergeCells>
  <printOptions/>
  <pageMargins left="0.2755905511811024" right="0.2362204724409449" top="0.984251968503937" bottom="0.984251968503937" header="0.5118110236220472" footer="0.5118110236220472"/>
  <pageSetup fitToHeight="2" fitToWidth="1" horizontalDpi="600" verticalDpi="600" orientation="portrait" paperSize="9" scale="62" r:id="rId1"/>
  <rowBreaks count="1" manualBreakCount="1">
    <brk id="2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SheetLayoutView="100" zoomScalePageLayoutView="0" workbookViewId="0" topLeftCell="A37">
      <selection activeCell="C37" sqref="B37:G44"/>
    </sheetView>
  </sheetViews>
  <sheetFormatPr defaultColWidth="9.00390625" defaultRowHeight="12.75"/>
  <cols>
    <col min="1" max="1" width="6.125" style="194" customWidth="1"/>
    <col min="2" max="2" width="33.625" style="0" customWidth="1"/>
    <col min="3" max="3" width="20.375" style="0" customWidth="1"/>
    <col min="4" max="4" width="35.625" style="0" customWidth="1"/>
    <col min="5" max="5" width="22.125" style="0" customWidth="1"/>
    <col min="6" max="6" width="19.375" style="0" customWidth="1"/>
    <col min="7" max="7" width="26.25390625" style="0" customWidth="1"/>
    <col min="8" max="8" width="20.875" style="0" customWidth="1"/>
    <col min="9" max="9" width="17.625" style="0" customWidth="1"/>
    <col min="10" max="10" width="18.75390625" style="0" customWidth="1"/>
  </cols>
  <sheetData>
    <row r="1" spans="1:16" ht="15.75">
      <c r="A1" s="316"/>
      <c r="B1" s="316"/>
      <c r="C1" s="316"/>
      <c r="D1" s="316"/>
      <c r="E1" s="316"/>
      <c r="F1" s="316"/>
      <c r="G1" s="316"/>
      <c r="H1" s="316"/>
      <c r="I1" s="12"/>
      <c r="J1" s="12"/>
      <c r="K1" s="12"/>
      <c r="L1" s="12"/>
      <c r="M1" s="12"/>
      <c r="N1" s="12"/>
      <c r="O1" s="12"/>
      <c r="P1" s="12"/>
    </row>
    <row r="2" spans="1:16" ht="15.75">
      <c r="A2" s="316"/>
      <c r="B2" s="316"/>
      <c r="C2" s="316"/>
      <c r="D2" s="316"/>
      <c r="E2" s="316"/>
      <c r="F2" s="316"/>
      <c r="G2" s="316"/>
      <c r="H2" s="316"/>
      <c r="I2" s="12"/>
      <c r="J2" s="12"/>
      <c r="K2" s="12"/>
      <c r="L2" s="12"/>
      <c r="M2" s="12"/>
      <c r="N2" s="12"/>
      <c r="O2" s="12"/>
      <c r="P2" s="12"/>
    </row>
    <row r="3" spans="1:16" ht="15.75">
      <c r="A3" s="191"/>
      <c r="B3" s="3"/>
      <c r="C3" s="3"/>
      <c r="D3" s="3"/>
      <c r="E3" s="3"/>
      <c r="F3" s="3"/>
      <c r="G3" s="3"/>
      <c r="H3" s="3"/>
      <c r="I3" s="12"/>
      <c r="J3" s="12"/>
      <c r="K3" s="12"/>
      <c r="L3" s="12"/>
      <c r="M3" s="12"/>
      <c r="N3" s="12"/>
      <c r="O3" s="12"/>
      <c r="P3" s="12"/>
    </row>
    <row r="4" spans="1:8" ht="12.75">
      <c r="A4" s="315"/>
      <c r="B4" s="315"/>
      <c r="C4" s="315"/>
      <c r="D4" s="315"/>
      <c r="E4" s="315"/>
      <c r="F4" s="315"/>
      <c r="G4" s="315"/>
      <c r="H4" s="315"/>
    </row>
    <row r="5" spans="1:8" ht="12.75">
      <c r="A5" s="315"/>
      <c r="B5" s="315"/>
      <c r="C5" s="315"/>
      <c r="D5" s="315"/>
      <c r="E5" s="315"/>
      <c r="F5" s="315"/>
      <c r="G5" s="315"/>
      <c r="H5" s="315"/>
    </row>
    <row r="6" spans="1:8" ht="12.75">
      <c r="A6" s="315"/>
      <c r="B6" s="315"/>
      <c r="C6" s="315"/>
      <c r="D6" s="315"/>
      <c r="E6" s="315"/>
      <c r="F6" s="315"/>
      <c r="G6" s="315"/>
      <c r="H6" s="315"/>
    </row>
    <row r="7" spans="1:8" ht="18.75" customHeight="1">
      <c r="A7" s="315"/>
      <c r="B7" s="315"/>
      <c r="C7" s="315"/>
      <c r="D7" s="315"/>
      <c r="E7" s="315"/>
      <c r="F7" s="315"/>
      <c r="G7" s="315"/>
      <c r="H7" s="315"/>
    </row>
    <row r="8" spans="1:8" ht="30" customHeight="1">
      <c r="A8" s="397"/>
      <c r="B8" s="397"/>
      <c r="C8" s="397"/>
      <c r="D8" s="397"/>
      <c r="E8" s="397"/>
      <c r="F8" s="397"/>
      <c r="G8" s="397"/>
      <c r="H8" s="397"/>
    </row>
    <row r="9" spans="1:8" ht="12.75">
      <c r="A9" s="315"/>
      <c r="B9" s="315"/>
      <c r="C9" s="315"/>
      <c r="D9" s="315"/>
      <c r="E9" s="315"/>
      <c r="F9" s="315"/>
      <c r="G9" s="315"/>
      <c r="H9" s="315"/>
    </row>
    <row r="10" spans="1:8" ht="15.75">
      <c r="A10" s="375"/>
      <c r="B10" s="375"/>
      <c r="C10" s="375"/>
      <c r="D10" s="14"/>
      <c r="E10" s="28"/>
      <c r="F10" s="14"/>
      <c r="G10" s="15"/>
      <c r="H10" s="15"/>
    </row>
    <row r="11" spans="1:8" ht="15.75">
      <c r="A11" s="375"/>
      <c r="B11" s="375"/>
      <c r="C11" s="375"/>
      <c r="D11" s="14"/>
      <c r="E11" s="28"/>
      <c r="F11" s="14"/>
      <c r="G11" s="15"/>
      <c r="H11" s="15"/>
    </row>
    <row r="12" spans="1:8" ht="15.75">
      <c r="A12" s="375"/>
      <c r="B12" s="375"/>
      <c r="C12" s="375"/>
      <c r="D12" s="14"/>
      <c r="E12" s="28"/>
      <c r="F12" s="14"/>
      <c r="G12" s="15"/>
      <c r="H12" s="15"/>
    </row>
    <row r="14" spans="1:8" s="30" customFormat="1" ht="41.25" customHeight="1">
      <c r="A14" s="260"/>
      <c r="B14" s="261"/>
      <c r="C14" s="261"/>
      <c r="D14" s="261"/>
      <c r="E14" s="261"/>
      <c r="F14" s="261"/>
      <c r="G14" s="262"/>
      <c r="H14" s="260"/>
    </row>
    <row r="15" spans="1:8" s="30" customFormat="1" ht="63" customHeight="1">
      <c r="A15" s="263"/>
      <c r="B15" s="264"/>
      <c r="C15" s="264"/>
      <c r="D15" s="264"/>
      <c r="E15" s="265"/>
      <c r="F15" s="264"/>
      <c r="G15" s="266"/>
      <c r="H15" s="260"/>
    </row>
    <row r="16" spans="1:8" s="30" customFormat="1" ht="54.75" customHeight="1">
      <c r="A16" s="263"/>
      <c r="B16" s="264"/>
      <c r="C16" s="264"/>
      <c r="D16" s="264"/>
      <c r="E16" s="264"/>
      <c r="F16" s="264"/>
      <c r="G16" s="267"/>
      <c r="H16" s="260"/>
    </row>
    <row r="17" spans="1:8" s="30" customFormat="1" ht="44.25" customHeight="1">
      <c r="A17" s="263"/>
      <c r="B17" s="264"/>
      <c r="C17" s="264"/>
      <c r="D17" s="264"/>
      <c r="E17" s="264"/>
      <c r="F17" s="264"/>
      <c r="G17" s="268"/>
      <c r="H17" s="260"/>
    </row>
    <row r="18" spans="1:8" s="30" customFormat="1" ht="78.75" customHeight="1">
      <c r="A18" s="263"/>
      <c r="B18" s="264"/>
      <c r="C18" s="264"/>
      <c r="D18" s="264"/>
      <c r="E18" s="264"/>
      <c r="F18" s="264"/>
      <c r="G18" s="266"/>
      <c r="H18" s="260"/>
    </row>
    <row r="19" spans="1:8" s="30" customFormat="1" ht="102" customHeight="1">
      <c r="A19" s="263"/>
      <c r="B19" s="264"/>
      <c r="C19" s="264"/>
      <c r="D19" s="264"/>
      <c r="E19" s="264"/>
      <c r="F19" s="264"/>
      <c r="G19" s="269"/>
      <c r="H19" s="260"/>
    </row>
    <row r="20" spans="1:8" s="30" customFormat="1" ht="108" customHeight="1">
      <c r="A20" s="263"/>
      <c r="B20" s="264"/>
      <c r="C20" s="264"/>
      <c r="D20" s="264"/>
      <c r="E20" s="264"/>
      <c r="F20" s="264"/>
      <c r="G20" s="270"/>
      <c r="H20" s="260"/>
    </row>
    <row r="21" spans="1:8" s="30" customFormat="1" ht="69" customHeight="1">
      <c r="A21" s="263"/>
      <c r="B21" s="264"/>
      <c r="C21" s="264"/>
      <c r="D21" s="264"/>
      <c r="E21" s="264"/>
      <c r="F21" s="264"/>
      <c r="G21" s="269"/>
      <c r="H21" s="260"/>
    </row>
    <row r="22" spans="1:8" s="200" customFormat="1" ht="15">
      <c r="A22" s="263"/>
      <c r="B22" s="264"/>
      <c r="C22" s="264"/>
      <c r="D22" s="264"/>
      <c r="E22" s="264"/>
      <c r="F22" s="264"/>
      <c r="G22" s="271"/>
      <c r="H22" s="260"/>
    </row>
    <row r="23" spans="1:8" s="30" customFormat="1" ht="106.5" customHeight="1">
      <c r="A23" s="263"/>
      <c r="B23" s="264"/>
      <c r="C23" s="264"/>
      <c r="D23" s="264"/>
      <c r="E23" s="264"/>
      <c r="F23" s="264"/>
      <c r="G23" s="266"/>
      <c r="H23" s="260"/>
    </row>
    <row r="24" spans="1:8" s="30" customFormat="1" ht="83.25" customHeight="1">
      <c r="A24" s="263"/>
      <c r="B24" s="264"/>
      <c r="C24" s="264"/>
      <c r="D24" s="264"/>
      <c r="E24" s="264"/>
      <c r="F24" s="272"/>
      <c r="G24" s="268"/>
      <c r="H24" s="260"/>
    </row>
    <row r="25" spans="1:8" s="30" customFormat="1" ht="15">
      <c r="A25" s="263"/>
      <c r="B25" s="264"/>
      <c r="C25" s="264"/>
      <c r="D25" s="264"/>
      <c r="E25" s="264"/>
      <c r="F25" s="264"/>
      <c r="G25" s="266"/>
      <c r="H25" s="260"/>
    </row>
    <row r="26" spans="1:8" s="30" customFormat="1" ht="111.75" customHeight="1">
      <c r="A26" s="263"/>
      <c r="B26" s="264"/>
      <c r="C26" s="264"/>
      <c r="D26" s="264"/>
      <c r="E26" s="264"/>
      <c r="F26" s="264"/>
      <c r="G26" s="267"/>
      <c r="H26" s="260"/>
    </row>
    <row r="27" spans="1:8" s="30" customFormat="1" ht="109.5" customHeight="1">
      <c r="A27" s="263"/>
      <c r="B27" s="264"/>
      <c r="C27" s="264"/>
      <c r="D27" s="264"/>
      <c r="E27" s="264"/>
      <c r="F27" s="264"/>
      <c r="G27" s="268"/>
      <c r="H27" s="260"/>
    </row>
    <row r="28" spans="1:8" s="30" customFormat="1" ht="54.75" customHeight="1">
      <c r="A28" s="263"/>
      <c r="B28" s="264"/>
      <c r="C28" s="264"/>
      <c r="D28" s="264"/>
      <c r="E28" s="264"/>
      <c r="F28" s="264"/>
      <c r="G28" s="285"/>
      <c r="H28" s="260"/>
    </row>
    <row r="29" spans="1:8" s="30" customFormat="1" ht="78.75" customHeight="1">
      <c r="A29" s="263"/>
      <c r="B29" s="264"/>
      <c r="C29" s="264"/>
      <c r="D29" s="264"/>
      <c r="E29" s="264"/>
      <c r="F29" s="264"/>
      <c r="G29" s="267"/>
      <c r="H29" s="260"/>
    </row>
    <row r="30" spans="1:8" s="30" customFormat="1" ht="76.5" customHeight="1">
      <c r="A30" s="263"/>
      <c r="B30" s="264"/>
      <c r="C30" s="264"/>
      <c r="D30" s="264"/>
      <c r="E30" s="264"/>
      <c r="F30" s="264"/>
      <c r="G30" s="266"/>
      <c r="H30" s="260"/>
    </row>
    <row r="31" spans="1:8" s="30" customFormat="1" ht="76.5" customHeight="1">
      <c r="A31" s="263"/>
      <c r="B31" s="264"/>
      <c r="C31" s="264"/>
      <c r="D31" s="264"/>
      <c r="E31" s="264"/>
      <c r="F31" s="264"/>
      <c r="G31" s="237"/>
      <c r="H31" s="260"/>
    </row>
    <row r="32" spans="1:8" s="30" customFormat="1" ht="87.75" customHeight="1">
      <c r="A32" s="263"/>
      <c r="B32" s="264"/>
      <c r="C32" s="264"/>
      <c r="D32" s="264"/>
      <c r="E32" s="264"/>
      <c r="F32" s="264"/>
      <c r="G32" s="237"/>
      <c r="H32" s="260"/>
    </row>
    <row r="33" spans="1:8" s="30" customFormat="1" ht="54.75" customHeight="1">
      <c r="A33" s="263"/>
      <c r="B33" s="264"/>
      <c r="C33" s="264"/>
      <c r="D33" s="264"/>
      <c r="E33" s="264"/>
      <c r="F33" s="264"/>
      <c r="G33" s="269"/>
      <c r="H33" s="260"/>
    </row>
    <row r="34" spans="1:8" ht="49.5" customHeight="1">
      <c r="A34" s="263"/>
      <c r="B34" s="264"/>
      <c r="C34" s="264"/>
      <c r="D34" s="264"/>
      <c r="E34" s="264"/>
      <c r="F34" s="264"/>
      <c r="G34" s="266"/>
      <c r="H34" s="260"/>
    </row>
    <row r="35" spans="1:8" ht="51">
      <c r="A35" s="263">
        <v>21</v>
      </c>
      <c r="B35" s="264" t="s">
        <v>299</v>
      </c>
      <c r="C35" s="264" t="s">
        <v>241</v>
      </c>
      <c r="D35" s="264" t="s">
        <v>300</v>
      </c>
      <c r="E35" s="264" t="s">
        <v>301</v>
      </c>
      <c r="F35" s="264" t="s">
        <v>298</v>
      </c>
      <c r="G35" s="268" t="s">
        <v>302</v>
      </c>
      <c r="H35" s="260"/>
    </row>
    <row r="36" spans="1:8" ht="63.75">
      <c r="A36" s="263">
        <v>22</v>
      </c>
      <c r="B36" s="264" t="s">
        <v>303</v>
      </c>
      <c r="C36" s="264" t="s">
        <v>304</v>
      </c>
      <c r="D36" s="264" t="s">
        <v>305</v>
      </c>
      <c r="E36" s="264" t="s">
        <v>306</v>
      </c>
      <c r="F36" s="264" t="s">
        <v>298</v>
      </c>
      <c r="G36" s="267" t="s">
        <v>307</v>
      </c>
      <c r="H36" s="260"/>
    </row>
    <row r="37" spans="1:8" ht="15">
      <c r="A37" s="263">
        <v>23</v>
      </c>
      <c r="B37" s="264"/>
      <c r="C37" s="264"/>
      <c r="D37" s="264"/>
      <c r="E37" s="264"/>
      <c r="F37" s="264"/>
      <c r="G37" s="266"/>
      <c r="H37" s="260"/>
    </row>
    <row r="38" spans="1:8" ht="15">
      <c r="A38" s="273"/>
      <c r="B38" s="274"/>
      <c r="C38" s="274"/>
      <c r="D38" s="274"/>
      <c r="E38" s="274"/>
      <c r="F38" s="275"/>
      <c r="G38" s="214"/>
      <c r="H38" s="273"/>
    </row>
    <row r="39" spans="1:8" ht="15.75">
      <c r="A39" s="273"/>
      <c r="B39" s="274"/>
      <c r="C39" s="274"/>
      <c r="D39" s="274"/>
      <c r="E39" s="274"/>
      <c r="F39" s="275"/>
      <c r="G39" s="276"/>
      <c r="H39" s="273"/>
    </row>
    <row r="40" spans="1:8" ht="15.75">
      <c r="A40" s="273"/>
      <c r="B40" s="274"/>
      <c r="C40" s="274"/>
      <c r="D40" s="274"/>
      <c r="E40" s="274"/>
      <c r="F40" s="274"/>
      <c r="G40" s="276"/>
      <c r="H40" s="273"/>
    </row>
    <row r="42" spans="2:6" ht="12.75">
      <c r="B42" s="315"/>
      <c r="C42" s="315"/>
      <c r="D42" s="315"/>
      <c r="E42" s="315"/>
      <c r="F42" s="315"/>
    </row>
  </sheetData>
  <sheetProtection/>
  <mergeCells count="12">
    <mergeCell ref="A8:H8"/>
    <mergeCell ref="A9:H9"/>
    <mergeCell ref="A10:C10"/>
    <mergeCell ref="A11:C11"/>
    <mergeCell ref="A12:C12"/>
    <mergeCell ref="B42:F42"/>
    <mergeCell ref="A6:H6"/>
    <mergeCell ref="A7:H7"/>
    <mergeCell ref="A1:H1"/>
    <mergeCell ref="A2:H2"/>
    <mergeCell ref="A4:H4"/>
    <mergeCell ref="A5:H5"/>
  </mergeCells>
  <hyperlinks>
    <hyperlink ref="G35" r:id="rId1" display="Irinka.igr2@gmail.com"/>
    <hyperlink ref="G36" r:id="rId2" display="F.f.a_angel@bk.ru"/>
  </hyperlinks>
  <printOptions/>
  <pageMargins left="0.2755905511811024" right="0.2362204724409449" top="0.984251968503937" bottom="0.984251968503937" header="0.5118110236220472" footer="0.5118110236220472"/>
  <pageSetup fitToHeight="2" fitToWidth="1" horizontalDpi="600" verticalDpi="600" orientation="landscape" paperSize="9" scale="44" r:id="rId3"/>
  <rowBreaks count="1" manualBreakCount="1">
    <brk id="23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SheetLayoutView="100" zoomScalePageLayoutView="0" workbookViewId="0" topLeftCell="A31">
      <selection activeCell="B32" sqref="A32:J40"/>
    </sheetView>
  </sheetViews>
  <sheetFormatPr defaultColWidth="9.00390625" defaultRowHeight="12.75"/>
  <cols>
    <col min="1" max="1" width="4.00390625" style="0" customWidth="1"/>
    <col min="2" max="2" width="31.625" style="0" customWidth="1"/>
    <col min="3" max="3" width="29.125" style="0" customWidth="1"/>
    <col min="4" max="4" width="13.75390625" style="0" customWidth="1"/>
    <col min="5" max="5" width="8.00390625" style="0" customWidth="1"/>
    <col min="6" max="6" width="10.125" style="0" bestFit="1" customWidth="1"/>
    <col min="8" max="8" width="15.25390625" style="0" customWidth="1"/>
    <col min="10" max="10" width="32.375" style="0" customWidth="1"/>
  </cols>
  <sheetData>
    <row r="1" spans="7:8" ht="12.75">
      <c r="G1" s="315" t="s">
        <v>187</v>
      </c>
      <c r="H1" s="315"/>
    </row>
    <row r="3" spans="1:10" ht="15.75">
      <c r="A3" s="316" t="s">
        <v>49</v>
      </c>
      <c r="B3" s="316"/>
      <c r="C3" s="316"/>
      <c r="D3" s="316"/>
      <c r="E3" s="316"/>
      <c r="F3" s="316"/>
      <c r="G3" s="316"/>
      <c r="H3" s="316"/>
      <c r="I3" s="12"/>
      <c r="J3" s="12"/>
    </row>
    <row r="4" spans="1:10" ht="15.75">
      <c r="A4" s="316" t="str">
        <f>УТП!A2</f>
        <v>кафедра естественно-математических дисциплин</v>
      </c>
      <c r="B4" s="316"/>
      <c r="C4" s="316"/>
      <c r="D4" s="316"/>
      <c r="E4" s="316"/>
      <c r="F4" s="316"/>
      <c r="G4" s="316"/>
      <c r="H4" s="316"/>
      <c r="I4" s="12"/>
      <c r="J4" s="12"/>
    </row>
    <row r="5" spans="1:10" ht="15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.75">
      <c r="A6" s="3"/>
      <c r="B6" s="3"/>
      <c r="C6" s="3"/>
      <c r="D6" s="3"/>
      <c r="E6" s="3"/>
      <c r="F6" s="376" t="s">
        <v>120</v>
      </c>
      <c r="G6" s="376"/>
      <c r="H6" s="376"/>
      <c r="J6" s="12"/>
    </row>
    <row r="7" spans="1:10" ht="15.75" customHeight="1">
      <c r="A7" s="3"/>
      <c r="B7" s="3"/>
      <c r="C7" s="3"/>
      <c r="D7" s="3"/>
      <c r="E7" s="3"/>
      <c r="F7" s="377" t="s">
        <v>67</v>
      </c>
      <c r="G7" s="377"/>
      <c r="H7" s="377"/>
      <c r="J7" s="51"/>
    </row>
    <row r="8" spans="1:10" ht="15.75">
      <c r="A8" s="3"/>
      <c r="B8" s="3"/>
      <c r="C8" s="3"/>
      <c r="D8" s="3"/>
      <c r="E8" s="3"/>
      <c r="F8" s="316" t="s">
        <v>259</v>
      </c>
      <c r="G8" s="316"/>
      <c r="H8" s="316"/>
      <c r="J8" s="12"/>
    </row>
    <row r="9" spans="1:10" ht="15.75">
      <c r="A9" s="3"/>
      <c r="B9" s="3"/>
      <c r="C9" s="3"/>
      <c r="D9" s="3"/>
      <c r="E9" s="3"/>
      <c r="F9" s="316" t="s">
        <v>191</v>
      </c>
      <c r="G9" s="316"/>
      <c r="H9" s="316"/>
      <c r="J9" s="12"/>
    </row>
    <row r="10" spans="1:10" ht="15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321" t="s">
        <v>121</v>
      </c>
      <c r="B11" s="321"/>
      <c r="C11" s="321"/>
      <c r="D11" s="321"/>
      <c r="E11" s="321"/>
      <c r="F11" s="321"/>
      <c r="G11" s="321"/>
      <c r="H11" s="321"/>
      <c r="I11" s="35"/>
      <c r="J11" s="35"/>
    </row>
    <row r="12" spans="1:10" ht="12.75">
      <c r="A12" s="399" t="s">
        <v>129</v>
      </c>
      <c r="B12" s="399"/>
      <c r="C12" s="399"/>
      <c r="D12" s="399"/>
      <c r="E12" s="399"/>
      <c r="F12" s="399"/>
      <c r="G12" s="399"/>
      <c r="H12" s="399"/>
      <c r="I12" s="35"/>
      <c r="J12" s="35"/>
    </row>
    <row r="13" spans="1:10" ht="12.75">
      <c r="A13" s="315" t="str">
        <f>УТП!A13</f>
        <v> дополнительной профессиональной программы повышения квалификации</v>
      </c>
      <c r="B13" s="315"/>
      <c r="C13" s="315"/>
      <c r="D13" s="315"/>
      <c r="E13" s="315"/>
      <c r="F13" s="315"/>
      <c r="G13" s="315"/>
      <c r="H13" s="315"/>
      <c r="I13" s="35"/>
      <c r="J13" s="35"/>
    </row>
    <row r="14" spans="1:10" ht="12.75">
      <c r="A14" s="315" t="str">
        <f>УТП!A14</f>
        <v> учителей информатики по теме:</v>
      </c>
      <c r="B14" s="315"/>
      <c r="C14" s="315"/>
      <c r="D14" s="315"/>
      <c r="E14" s="315"/>
      <c r="F14" s="315"/>
      <c r="G14" s="315"/>
      <c r="H14" s="315"/>
      <c r="I14" s="35"/>
      <c r="J14" s="35"/>
    </row>
    <row r="15" spans="1:10" ht="12.75">
      <c r="A15" s="315"/>
      <c r="B15" s="315"/>
      <c r="C15" s="315"/>
      <c r="D15" s="315"/>
      <c r="E15" s="315"/>
      <c r="F15" s="315"/>
      <c r="G15" s="315"/>
      <c r="H15" s="315"/>
      <c r="I15" s="35"/>
      <c r="J15" s="35"/>
    </row>
    <row r="16" spans="1:10" ht="22.5" customHeight="1">
      <c r="A16" s="400" t="str">
        <f>УТП!A16</f>
        <v>Повышение качества образования по информатике через совершенствование процесса обучения с учетом требований ФГОС ОО  </v>
      </c>
      <c r="B16" s="400"/>
      <c r="C16" s="400"/>
      <c r="D16" s="400"/>
      <c r="E16" s="400"/>
      <c r="F16" s="400"/>
      <c r="G16" s="400"/>
      <c r="H16" s="400"/>
      <c r="I16" s="35"/>
      <c r="J16" s="35"/>
    </row>
    <row r="18" spans="1:8" ht="15.75">
      <c r="A18" s="35" t="str">
        <f>УТП!B21</f>
        <v>Сроки проведения:</v>
      </c>
      <c r="B18" s="35"/>
      <c r="C18" s="35"/>
      <c r="D18" s="52">
        <f>УТП!C21</f>
        <v>43136</v>
      </c>
      <c r="E18" s="26" t="s">
        <v>40</v>
      </c>
      <c r="F18" s="27">
        <f>УТП!I21</f>
        <v>43153</v>
      </c>
      <c r="G18" s="28"/>
      <c r="H18" s="25"/>
    </row>
    <row r="19" spans="1:8" ht="15.75">
      <c r="A19" s="35" t="str">
        <f>УТП!B22</f>
        <v>Дистанционное обучение</v>
      </c>
      <c r="B19" s="35"/>
      <c r="C19" s="35"/>
      <c r="D19" s="52">
        <f>УТП!C22</f>
        <v>43136</v>
      </c>
      <c r="E19" s="26" t="s">
        <v>40</v>
      </c>
      <c r="F19" s="27">
        <f>УТП!I22</f>
        <v>43142</v>
      </c>
      <c r="G19" s="28"/>
      <c r="H19" s="25"/>
    </row>
    <row r="20" spans="1:8" ht="15.75">
      <c r="A20" s="35" t="str">
        <f>УТП!B23</f>
        <v>Очное обучение</v>
      </c>
      <c r="B20" s="35"/>
      <c r="C20" s="35"/>
      <c r="D20" s="52">
        <f>УТП!C23</f>
        <v>43143</v>
      </c>
      <c r="E20" s="26" t="s">
        <v>40</v>
      </c>
      <c r="F20" s="27">
        <f>УТП!I23</f>
        <v>43153</v>
      </c>
      <c r="G20" s="28"/>
      <c r="H20" s="25"/>
    </row>
    <row r="21" spans="1:8" ht="15.75">
      <c r="A21" s="396" t="s">
        <v>123</v>
      </c>
      <c r="B21" s="396"/>
      <c r="C21" s="24"/>
      <c r="D21" s="53">
        <f>УТП!C24</f>
        <v>11</v>
      </c>
      <c r="E21" s="398" t="s">
        <v>124</v>
      </c>
      <c r="F21" s="398"/>
      <c r="G21" s="28"/>
      <c r="H21" s="25"/>
    </row>
    <row r="22" spans="1:8" ht="15.75">
      <c r="A22" s="396" t="s">
        <v>160</v>
      </c>
      <c r="B22" s="396"/>
      <c r="C22" s="24"/>
      <c r="D22" s="53">
        <v>17</v>
      </c>
      <c r="E22" s="54"/>
      <c r="F22" s="54"/>
      <c r="G22" s="28"/>
      <c r="H22" s="25"/>
    </row>
    <row r="23" spans="1:8" ht="15.75">
      <c r="A23" s="410" t="s">
        <v>128</v>
      </c>
      <c r="B23" s="410"/>
      <c r="C23" s="101"/>
      <c r="D23" s="41">
        <v>8</v>
      </c>
      <c r="E23" s="411" t="s">
        <v>125</v>
      </c>
      <c r="F23" s="411"/>
      <c r="G23" s="28"/>
      <c r="H23" s="25"/>
    </row>
    <row r="24" spans="1:8" ht="15.75">
      <c r="A24" s="396" t="s">
        <v>106</v>
      </c>
      <c r="B24" s="396"/>
      <c r="C24" s="24"/>
      <c r="D24" s="53"/>
      <c r="E24" s="54" t="s">
        <v>126</v>
      </c>
      <c r="F24" s="27"/>
      <c r="G24" s="28"/>
      <c r="H24" s="25"/>
    </row>
    <row r="25" spans="1:8" ht="15.75">
      <c r="A25" s="396" t="s">
        <v>127</v>
      </c>
      <c r="B25" s="396"/>
      <c r="C25" s="24"/>
      <c r="D25" s="53">
        <v>8</v>
      </c>
      <c r="E25" s="54" t="s">
        <v>126</v>
      </c>
      <c r="F25" s="27"/>
      <c r="G25" s="28"/>
      <c r="H25" s="25"/>
    </row>
    <row r="26" spans="1:8" ht="27.75" customHeight="1">
      <c r="A26" s="314">
        <f>H32</f>
        <v>0</v>
      </c>
      <c r="B26" s="314"/>
      <c r="C26" s="102"/>
      <c r="D26" s="53"/>
      <c r="E26" s="54" t="s">
        <v>126</v>
      </c>
      <c r="F26" s="27"/>
      <c r="G26" s="28"/>
      <c r="H26" s="25"/>
    </row>
    <row r="27" spans="1:8" ht="15.75">
      <c r="A27" s="396" t="s">
        <v>122</v>
      </c>
      <c r="B27" s="396"/>
      <c r="C27" s="24"/>
      <c r="D27" s="55"/>
      <c r="E27" s="54" t="s">
        <v>126</v>
      </c>
      <c r="F27" s="27"/>
      <c r="G27" s="28"/>
      <c r="H27" s="25"/>
    </row>
    <row r="28" spans="1:8" ht="15.75">
      <c r="A28" s="35"/>
      <c r="B28" s="35"/>
      <c r="C28" s="35"/>
      <c r="D28" s="52"/>
      <c r="E28" s="26"/>
      <c r="F28" s="27"/>
      <c r="G28" s="28"/>
      <c r="H28" s="25"/>
    </row>
    <row r="31" ht="12.75">
      <c r="I31" s="111"/>
    </row>
    <row r="32" spans="1:9" ht="12.75" customHeight="1">
      <c r="A32" s="402"/>
      <c r="B32" s="360"/>
      <c r="C32" s="39"/>
      <c r="D32" s="360"/>
      <c r="E32" s="408"/>
      <c r="F32" s="409"/>
      <c r="G32" s="406"/>
      <c r="H32" s="405"/>
      <c r="I32" s="2"/>
    </row>
    <row r="33" spans="1:9" ht="78.75" customHeight="1">
      <c r="A33" s="403"/>
      <c r="B33" s="404"/>
      <c r="C33" s="39"/>
      <c r="D33" s="404"/>
      <c r="E33" s="23"/>
      <c r="F33" s="23"/>
      <c r="G33" s="407"/>
      <c r="H33" s="405"/>
      <c r="I33" s="23"/>
    </row>
    <row r="34" spans="1:9" ht="94.5" customHeight="1">
      <c r="A34" s="2"/>
      <c r="B34" s="190"/>
      <c r="C34" s="188"/>
      <c r="D34" s="39"/>
      <c r="E34" s="39"/>
      <c r="F34" s="39"/>
      <c r="G34" s="39"/>
      <c r="H34" s="39"/>
      <c r="I34" s="99"/>
    </row>
    <row r="35" spans="1:9" ht="33.75" customHeight="1">
      <c r="A35" s="401"/>
      <c r="B35" s="401"/>
      <c r="C35" s="100"/>
      <c r="D35" s="228"/>
      <c r="E35" s="189"/>
      <c r="F35" s="189"/>
      <c r="G35" s="189"/>
      <c r="H35" s="189"/>
      <c r="I35" s="258"/>
    </row>
    <row r="36" ht="12.75">
      <c r="I36" s="111"/>
    </row>
    <row r="37" spans="1:9" ht="15.75">
      <c r="A37" s="319"/>
      <c r="B37" s="319"/>
      <c r="C37" s="319"/>
      <c r="D37" s="319"/>
      <c r="G37" s="315"/>
      <c r="H37" s="315"/>
      <c r="I37" s="111"/>
    </row>
    <row r="38" spans="1:8" ht="18" customHeight="1">
      <c r="A38" s="319"/>
      <c r="B38" s="319"/>
      <c r="C38" s="319"/>
      <c r="D38" s="319"/>
      <c r="G38" s="315"/>
      <c r="H38" s="315"/>
    </row>
    <row r="39" spans="1:8" ht="36.75" customHeight="1">
      <c r="A39" s="319"/>
      <c r="B39" s="319"/>
      <c r="C39" s="319"/>
      <c r="D39" s="319"/>
      <c r="H39" s="5"/>
    </row>
    <row r="40" spans="1:8" ht="16.5" customHeight="1">
      <c r="A40" s="319"/>
      <c r="B40" s="319"/>
      <c r="C40" s="319"/>
      <c r="D40" s="319"/>
      <c r="H40" s="5"/>
    </row>
    <row r="41" spans="1:8" ht="15.75">
      <c r="A41" s="319" t="s">
        <v>161</v>
      </c>
      <c r="B41" s="319"/>
      <c r="C41" s="319"/>
      <c r="D41" s="319"/>
      <c r="H41" s="5" t="s">
        <v>260</v>
      </c>
    </row>
  </sheetData>
  <sheetProtection/>
  <mergeCells count="36">
    <mergeCell ref="G1:H1"/>
    <mergeCell ref="D32:D33"/>
    <mergeCell ref="B32:B33"/>
    <mergeCell ref="F6:H6"/>
    <mergeCell ref="F7:H7"/>
    <mergeCell ref="H32:H33"/>
    <mergeCell ref="G32:G33"/>
    <mergeCell ref="E32:F32"/>
    <mergeCell ref="A23:B23"/>
    <mergeCell ref="E23:F23"/>
    <mergeCell ref="A41:D41"/>
    <mergeCell ref="A37:D37"/>
    <mergeCell ref="A38:D38"/>
    <mergeCell ref="A21:B21"/>
    <mergeCell ref="A40:D40"/>
    <mergeCell ref="A35:B35"/>
    <mergeCell ref="A27:B27"/>
    <mergeCell ref="A39:D39"/>
    <mergeCell ref="A32:A33"/>
    <mergeCell ref="A3:H3"/>
    <mergeCell ref="F9:H9"/>
    <mergeCell ref="A11:H11"/>
    <mergeCell ref="F8:H8"/>
    <mergeCell ref="A4:H4"/>
    <mergeCell ref="A25:B25"/>
    <mergeCell ref="A16:H16"/>
    <mergeCell ref="A24:B24"/>
    <mergeCell ref="A22:B22"/>
    <mergeCell ref="A14:H14"/>
    <mergeCell ref="G38:H38"/>
    <mergeCell ref="E21:F21"/>
    <mergeCell ref="A13:H13"/>
    <mergeCell ref="A12:H12"/>
    <mergeCell ref="A15:H15"/>
    <mergeCell ref="A26:B26"/>
    <mergeCell ref="G37:H37"/>
  </mergeCells>
  <printOptions/>
  <pageMargins left="0.4330708661417323" right="0.2755905511811024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irort</cp:lastModifiedBy>
  <cp:lastPrinted>2018-02-08T09:58:51Z</cp:lastPrinted>
  <dcterms:created xsi:type="dcterms:W3CDTF">2013-09-20T05:51:07Z</dcterms:created>
  <dcterms:modified xsi:type="dcterms:W3CDTF">2018-03-19T13:35:51Z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